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M:\Vertragswesen\Strehblow\7. HVM\HVM 2026\! ROUTINE\HVM (2026) - Rechner\2026\Q2\"/>
    </mc:Choice>
  </mc:AlternateContent>
  <xr:revisionPtr revIDLastSave="0" documentId="13_ncr:1_{D6D56A36-944A-4A52-B779-216B26B7FB64}" xr6:coauthVersionLast="47" xr6:coauthVersionMax="47" xr10:uidLastSave="{00000000-0000-0000-0000-000000000000}"/>
  <workbookProtection workbookAlgorithmName="SHA-512" workbookHashValue="dYgSomBqRiRtDf0+Z4jEuHP+w9Wx2H+8VHO+GiPnyUGHJbPDCDItBNj1tcXlIda+QEXy+eK576hDCXjGCGjaww==" workbookSaltValue="Hp6mPK3IzlB94XYv2UzZsA==" workbookSpinCount="100000" lockStructure="1"/>
  <bookViews>
    <workbookView xWindow="52380" yWindow="780" windowWidth="38700" windowHeight="19995" xr2:uid="{00000000-000D-0000-FFFF-FFFF00000000}"/>
  </bookViews>
  <sheets>
    <sheet name="HVM-RECHNER_2026" sheetId="14" r:id="rId1"/>
    <sheet name="STEUERUNG" sheetId="10" state="hidden" r:id="rId2"/>
    <sheet name="BERECHNUNG" sheetId="15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2" i="10" l="1"/>
  <c r="J12" i="10"/>
  <c r="H12" i="10"/>
  <c r="D12" i="10"/>
  <c r="F10" i="10"/>
  <c r="F9" i="10"/>
  <c r="F8" i="10"/>
  <c r="F6" i="10"/>
  <c r="AR10" i="10"/>
  <c r="AU10" i="10" s="1"/>
  <c r="AR9" i="10"/>
  <c r="AU9" i="10" s="1"/>
  <c r="AR8" i="10"/>
  <c r="AU8" i="10" s="1"/>
  <c r="AR7" i="10"/>
  <c r="AU7" i="10" s="1"/>
  <c r="N21" i="14" l="1"/>
  <c r="F14" i="10" l="1"/>
  <c r="H15" i="10"/>
  <c r="V18" i="15" l="1"/>
  <c r="V16" i="15"/>
  <c r="Z12" i="10"/>
  <c r="Y18" i="15" s="1"/>
  <c r="X12" i="10"/>
  <c r="X18" i="15" s="1"/>
  <c r="V12" i="10"/>
  <c r="W18" i="15" s="1"/>
  <c r="Y16" i="15"/>
  <c r="X16" i="15"/>
  <c r="W16" i="15"/>
  <c r="F26" i="10"/>
  <c r="P18" i="15"/>
  <c r="R32" i="10"/>
  <c r="Q32" i="10"/>
  <c r="P16" i="15"/>
  <c r="T7" i="10" s="1"/>
  <c r="X37" i="10"/>
  <c r="W37" i="10"/>
  <c r="V37" i="10"/>
  <c r="T37" i="10"/>
  <c r="F37" i="10"/>
  <c r="G38" i="10"/>
  <c r="G36" i="10"/>
  <c r="J37" i="10"/>
  <c r="I37" i="10"/>
  <c r="H37" i="10"/>
  <c r="D18" i="10"/>
  <c r="X22" i="10"/>
  <c r="R21" i="10"/>
  <c r="I27" i="15"/>
  <c r="H27" i="15"/>
  <c r="I10" i="15"/>
  <c r="H10" i="15"/>
  <c r="L10" i="15"/>
  <c r="N10" i="15" s="1"/>
  <c r="G27" i="15"/>
  <c r="F27" i="15"/>
  <c r="E27" i="15"/>
  <c r="D10" i="15"/>
  <c r="D27" i="15"/>
  <c r="K10" i="15" l="1"/>
  <c r="K27" i="15"/>
  <c r="U36" i="10"/>
  <c r="U38" i="10"/>
  <c r="L27" i="15"/>
  <c r="N27" i="15" s="1"/>
  <c r="J27" i="15"/>
  <c r="M10" i="15"/>
  <c r="M27" i="15"/>
  <c r="P27" i="15" l="1"/>
  <c r="U27" i="15" s="1"/>
  <c r="Q27" i="15"/>
  <c r="V27" i="15" s="1"/>
  <c r="U35" i="10"/>
  <c r="O27" i="15"/>
  <c r="T26" i="10"/>
  <c r="T27" i="15" l="1"/>
  <c r="S27" i="15"/>
  <c r="R27" i="15"/>
  <c r="W27" i="15" s="1"/>
  <c r="G10" i="15"/>
  <c r="F10" i="15"/>
  <c r="E10" i="15"/>
  <c r="R12" i="10"/>
  <c r="U18" i="15" s="1"/>
  <c r="U16" i="15"/>
  <c r="H30" i="15"/>
  <c r="V22" i="10"/>
  <c r="G30" i="15" s="1"/>
  <c r="T22" i="10"/>
  <c r="F30" i="15" s="1"/>
  <c r="R22" i="10"/>
  <c r="E30" i="15" s="1"/>
  <c r="X21" i="10"/>
  <c r="H29" i="15" s="1"/>
  <c r="V21" i="10"/>
  <c r="G29" i="15" s="1"/>
  <c r="T21" i="10"/>
  <c r="F29" i="15" s="1"/>
  <c r="E29" i="15"/>
  <c r="X20" i="10"/>
  <c r="H28" i="15" s="1"/>
  <c r="V20" i="10"/>
  <c r="G28" i="15" s="1"/>
  <c r="T20" i="10"/>
  <c r="F28" i="15" s="1"/>
  <c r="R20" i="10"/>
  <c r="E28" i="15" s="1"/>
  <c r="X18" i="10"/>
  <c r="V18" i="10"/>
  <c r="G26" i="15" s="1"/>
  <c r="T18" i="10"/>
  <c r="F26" i="15" s="1"/>
  <c r="R18" i="10"/>
  <c r="E26" i="15" s="1"/>
  <c r="D21" i="10"/>
  <c r="E12" i="15" s="1"/>
  <c r="D22" i="10"/>
  <c r="E13" i="15" s="1"/>
  <c r="J22" i="10"/>
  <c r="H13" i="15" s="1"/>
  <c r="H22" i="10"/>
  <c r="G13" i="15" s="1"/>
  <c r="F22" i="10"/>
  <c r="F13" i="15" s="1"/>
  <c r="J21" i="10"/>
  <c r="H12" i="15" s="1"/>
  <c r="H21" i="10"/>
  <c r="G12" i="15" s="1"/>
  <c r="F21" i="10"/>
  <c r="F12" i="15" s="1"/>
  <c r="J20" i="10"/>
  <c r="H11" i="15" s="1"/>
  <c r="H20" i="10"/>
  <c r="G11" i="15" s="1"/>
  <c r="F20" i="10"/>
  <c r="F11" i="15" s="1"/>
  <c r="D20" i="10"/>
  <c r="E11" i="15" s="1"/>
  <c r="V15" i="10"/>
  <c r="X14" i="10"/>
  <c r="V14" i="10"/>
  <c r="T14" i="10"/>
  <c r="J14" i="10"/>
  <c r="D13" i="15" s="1"/>
  <c r="D12" i="15"/>
  <c r="H14" i="10"/>
  <c r="D11" i="15" s="1"/>
  <c r="D9" i="15"/>
  <c r="J18" i="10"/>
  <c r="H9" i="15" s="1"/>
  <c r="H18" i="10"/>
  <c r="G9" i="15" s="1"/>
  <c r="F18" i="10"/>
  <c r="F9" i="15" s="1"/>
  <c r="E9" i="15"/>
  <c r="Y27" i="15" l="1"/>
  <c r="T6" i="10"/>
  <c r="L26" i="15" s="1"/>
  <c r="M26" i="15" s="1"/>
  <c r="N26" i="15" s="1"/>
  <c r="F38" i="10"/>
  <c r="X27" i="15"/>
  <c r="D28" i="15"/>
  <c r="D30" i="15"/>
  <c r="D29" i="15"/>
  <c r="D26" i="15"/>
  <c r="J38" i="10"/>
  <c r="I38" i="10"/>
  <c r="H38" i="10"/>
  <c r="T8" i="10"/>
  <c r="L28" i="15" s="1"/>
  <c r="M28" i="15" s="1"/>
  <c r="N28" i="15" s="1"/>
  <c r="T10" i="10"/>
  <c r="L30" i="15" s="1"/>
  <c r="M30" i="15" s="1"/>
  <c r="N30" i="15" s="1"/>
  <c r="T9" i="10"/>
  <c r="L29" i="15" s="1"/>
  <c r="M29" i="15" s="1"/>
  <c r="N29" i="15" s="1"/>
  <c r="L13" i="15"/>
  <c r="M13" i="15" s="1"/>
  <c r="N13" i="15" s="1"/>
  <c r="Z18" i="10"/>
  <c r="I26" i="15" s="1"/>
  <c r="H26" i="15"/>
  <c r="L9" i="15"/>
  <c r="M9" i="15" s="1"/>
  <c r="N9" i="15" s="1"/>
  <c r="Z22" i="10"/>
  <c r="I30" i="15" s="1"/>
  <c r="K30" i="15" s="1"/>
  <c r="Z20" i="10"/>
  <c r="I28" i="15" s="1"/>
  <c r="K28" i="15" s="1"/>
  <c r="Z21" i="10"/>
  <c r="I29" i="15" s="1"/>
  <c r="K29" i="15" s="1"/>
  <c r="J10" i="15"/>
  <c r="L11" i="15"/>
  <c r="M11" i="15" s="1"/>
  <c r="N11" i="15" s="1"/>
  <c r="L12" i="15"/>
  <c r="M12" i="15" s="1"/>
  <c r="L22" i="10"/>
  <c r="L21" i="10"/>
  <c r="I12" i="15" s="1"/>
  <c r="K12" i="15" s="1"/>
  <c r="L20" i="10"/>
  <c r="I11" i="15" s="1"/>
  <c r="K11" i="15" s="1"/>
  <c r="H6" i="10"/>
  <c r="J6" i="10" s="1"/>
  <c r="H10" i="10"/>
  <c r="J10" i="10" s="1"/>
  <c r="H9" i="10"/>
  <c r="J9" i="10" s="1"/>
  <c r="H8" i="10"/>
  <c r="J8" i="10" s="1"/>
  <c r="J26" i="15" l="1"/>
  <c r="O26" i="15" s="1"/>
  <c r="K26" i="15"/>
  <c r="J26" i="10"/>
  <c r="H26" i="10"/>
  <c r="I13" i="15"/>
  <c r="L26" i="10"/>
  <c r="T38" i="10"/>
  <c r="J29" i="15"/>
  <c r="O29" i="15" s="1"/>
  <c r="T36" i="10"/>
  <c r="J36" i="10"/>
  <c r="G35" i="10"/>
  <c r="P10" i="15"/>
  <c r="U10" i="15" s="1"/>
  <c r="X10" i="15" s="1"/>
  <c r="W38" i="10"/>
  <c r="X38" i="10"/>
  <c r="V38" i="10"/>
  <c r="X36" i="10"/>
  <c r="W36" i="10"/>
  <c r="V36" i="10"/>
  <c r="J28" i="15"/>
  <c r="O28" i="15" s="1"/>
  <c r="I36" i="10"/>
  <c r="G28" i="14" s="1"/>
  <c r="H36" i="10"/>
  <c r="V9" i="10"/>
  <c r="X9" i="10" s="1"/>
  <c r="V10" i="10"/>
  <c r="X10" i="10" s="1"/>
  <c r="V8" i="10"/>
  <c r="X8" i="10" s="1"/>
  <c r="Q10" i="15"/>
  <c r="V10" i="15" s="1"/>
  <c r="AA27" i="15"/>
  <c r="U29" i="10" s="1"/>
  <c r="T29" i="10"/>
  <c r="V6" i="10"/>
  <c r="X6" i="10" s="1"/>
  <c r="J30" i="15"/>
  <c r="Z27" i="15"/>
  <c r="O10" i="15"/>
  <c r="J12" i="15"/>
  <c r="J11" i="15"/>
  <c r="N12" i="15"/>
  <c r="G32" i="14" l="1"/>
  <c r="G26" i="14"/>
  <c r="T35" i="10"/>
  <c r="R26" i="10"/>
  <c r="T10" i="15"/>
  <c r="T28" i="15"/>
  <c r="T29" i="15"/>
  <c r="T26" i="15"/>
  <c r="J13" i="15"/>
  <c r="O13" i="15" s="1"/>
  <c r="K13" i="15"/>
  <c r="X26" i="10"/>
  <c r="W35" i="10"/>
  <c r="V26" i="10"/>
  <c r="Z26" i="10"/>
  <c r="X35" i="10"/>
  <c r="V35" i="10"/>
  <c r="P28" i="15"/>
  <c r="U28" i="15" s="1"/>
  <c r="P29" i="15"/>
  <c r="U29" i="15" s="1"/>
  <c r="P26" i="15"/>
  <c r="U26" i="15" s="1"/>
  <c r="I35" i="10"/>
  <c r="H35" i="10"/>
  <c r="AA10" i="15"/>
  <c r="G29" i="10" s="1"/>
  <c r="F29" i="10"/>
  <c r="O30" i="15"/>
  <c r="S10" i="15"/>
  <c r="R10" i="15"/>
  <c r="W10" i="15" s="1"/>
  <c r="O11" i="15"/>
  <c r="O12" i="15"/>
  <c r="Y10" i="15" l="1"/>
  <c r="J35" i="10"/>
  <c r="P13" i="15"/>
  <c r="U13" i="15" s="1"/>
  <c r="T13" i="15"/>
  <c r="P12" i="15"/>
  <c r="T12" i="15"/>
  <c r="T11" i="15"/>
  <c r="T30" i="15"/>
  <c r="Q29" i="15"/>
  <c r="V29" i="15" s="1"/>
  <c r="Q26" i="15"/>
  <c r="V26" i="15" s="1"/>
  <c r="Q28" i="15"/>
  <c r="V28" i="15" s="1"/>
  <c r="P30" i="15"/>
  <c r="U30" i="15" s="1"/>
  <c r="P11" i="15"/>
  <c r="U11" i="15" s="1"/>
  <c r="Q12" i="15"/>
  <c r="V12" i="15" s="1"/>
  <c r="Z10" i="15"/>
  <c r="U12" i="15" l="1"/>
  <c r="U20" i="15"/>
  <c r="R29" i="15"/>
  <c r="W29" i="15" s="1"/>
  <c r="X29" i="15" s="1"/>
  <c r="Q13" i="15"/>
  <c r="V13" i="15" s="1"/>
  <c r="R12" i="15"/>
  <c r="W12" i="15" s="1"/>
  <c r="X12" i="15" s="1"/>
  <c r="J29" i="10" s="1"/>
  <c r="R28" i="14" s="1"/>
  <c r="R26" i="15"/>
  <c r="W26" i="15" s="1"/>
  <c r="X26" i="15" s="1"/>
  <c r="R29" i="10" s="1"/>
  <c r="R28" i="15"/>
  <c r="W28" i="15" s="1"/>
  <c r="Q30" i="15"/>
  <c r="V30" i="15" s="1"/>
  <c r="Q11" i="15"/>
  <c r="V11" i="15" s="1"/>
  <c r="S29" i="15" l="1"/>
  <c r="Y29" i="15"/>
  <c r="Z29" i="15" s="1"/>
  <c r="R13" i="15"/>
  <c r="W13" i="15" s="1"/>
  <c r="X13" i="15" s="1"/>
  <c r="S12" i="15"/>
  <c r="Y12" i="15"/>
  <c r="AA12" i="15" s="1"/>
  <c r="K29" i="10" s="1"/>
  <c r="Y26" i="15"/>
  <c r="Z26" i="15" s="1"/>
  <c r="Y28" i="15"/>
  <c r="S26" i="15"/>
  <c r="X28" i="15"/>
  <c r="R30" i="15"/>
  <c r="W30" i="15" s="1"/>
  <c r="S28" i="15"/>
  <c r="R11" i="15"/>
  <c r="W11" i="15" s="1"/>
  <c r="X29" i="10"/>
  <c r="AA29" i="15" l="1"/>
  <c r="Y29" i="10" s="1"/>
  <c r="Z12" i="15"/>
  <c r="S13" i="15"/>
  <c r="Y13" i="15"/>
  <c r="Z13" i="15" s="1"/>
  <c r="S30" i="15"/>
  <c r="Y30" i="15"/>
  <c r="Y11" i="15"/>
  <c r="AA26" i="15"/>
  <c r="S29" i="10" s="1"/>
  <c r="Z28" i="15"/>
  <c r="X30" i="15"/>
  <c r="AA28" i="15"/>
  <c r="W29" i="10" s="1"/>
  <c r="V29" i="10"/>
  <c r="X11" i="15"/>
  <c r="H29" i="10" s="1"/>
  <c r="S11" i="15"/>
  <c r="L29" i="10"/>
  <c r="AA13" i="15" l="1"/>
  <c r="M29" i="10" s="1"/>
  <c r="R32" i="14"/>
  <c r="R26" i="14"/>
  <c r="Z29" i="10"/>
  <c r="AA30" i="15"/>
  <c r="AA29" i="10" s="1"/>
  <c r="Z30" i="15"/>
  <c r="AA11" i="15"/>
  <c r="I29" i="10" s="1"/>
  <c r="Z11" i="15"/>
  <c r="L18" i="10"/>
  <c r="F36" i="10" l="1"/>
  <c r="G30" i="14" s="1"/>
  <c r="D26" i="10"/>
  <c r="I9" i="15"/>
  <c r="J9" i="15" l="1"/>
  <c r="K9" i="15"/>
  <c r="F35" i="10" l="1"/>
  <c r="O9" i="15"/>
  <c r="P9" i="15" s="1"/>
  <c r="U9" i="15" s="1"/>
  <c r="Q9" i="15" l="1"/>
  <c r="V9" i="15" s="1"/>
  <c r="T9" i="15"/>
  <c r="R9" i="15" l="1"/>
  <c r="W9" i="15" s="1"/>
  <c r="X9" i="15" s="1"/>
  <c r="D29" i="10" s="1"/>
  <c r="R30" i="14" s="1"/>
  <c r="Y9" i="15" l="1"/>
  <c r="AA9" i="15" s="1"/>
  <c r="E29" i="10" s="1"/>
  <c r="S9" i="15"/>
  <c r="Z9" i="15" l="1"/>
</calcChain>
</file>

<file path=xl/sharedStrings.xml><?xml version="1.0" encoding="utf-8"?>
<sst xmlns="http://schemas.openxmlformats.org/spreadsheetml/2006/main" count="220" uniqueCount="73">
  <si>
    <t xml:space="preserve"> </t>
  </si>
  <si>
    <t>Fälle</t>
  </si>
  <si>
    <t>FÄLLE</t>
  </si>
  <si>
    <t>KCH</t>
  </si>
  <si>
    <t>KBR</t>
  </si>
  <si>
    <t>PAR</t>
  </si>
  <si>
    <t>GES</t>
  </si>
  <si>
    <t>ERGEBNIS</t>
  </si>
  <si>
    <t>KÜRZUNG</t>
  </si>
  <si>
    <t>RAUS</t>
  </si>
  <si>
    <t>PUNKTE OFFEN</t>
  </si>
  <si>
    <t>PUNKTE</t>
  </si>
  <si>
    <t>KZV BEREICH</t>
  </si>
  <si>
    <t>GESAMT</t>
  </si>
  <si>
    <t>M-Punktwert AZA</t>
  </si>
  <si>
    <t>GRENZWERTE</t>
  </si>
  <si>
    <t>→</t>
  </si>
  <si>
    <t>AS</t>
  </si>
  <si>
    <t>AOK</t>
  </si>
  <si>
    <t>IKK</t>
  </si>
  <si>
    <t>BKK</t>
  </si>
  <si>
    <t>vdek</t>
  </si>
  <si>
    <t>OG1</t>
  </si>
  <si>
    <t>OG2</t>
  </si>
  <si>
    <t>OG3</t>
  </si>
  <si>
    <t>Punkte KCH</t>
  </si>
  <si>
    <t>Punkte PAR</t>
  </si>
  <si>
    <t>Punkte KBR</t>
  </si>
  <si>
    <t>Punkte Gesamt</t>
  </si>
  <si>
    <t>KBS</t>
  </si>
  <si>
    <t>0-Stufe</t>
  </si>
  <si>
    <t>1-Stufe</t>
  </si>
  <si>
    <t>2-Stufe</t>
  </si>
  <si>
    <t>3-Stufe</t>
  </si>
  <si>
    <t xml:space="preserve">OG 1 </t>
  </si>
  <si>
    <t>OG 2</t>
  </si>
  <si>
    <t>OG 3</t>
  </si>
  <si>
    <t>IST</t>
  </si>
  <si>
    <t>CHIRURGEN</t>
  </si>
  <si>
    <t>KÜRZUNG / %</t>
  </si>
  <si>
    <t>KÜRUNG / %</t>
  </si>
  <si>
    <t>M-Punktwert Chir</t>
  </si>
  <si>
    <t>Chir-Faktor</t>
  </si>
  <si>
    <t>Stufenabstand</t>
  </si>
  <si>
    <t>Honorar</t>
  </si>
  <si>
    <t>PUNKTE KÜRZUNGSSTUFEN</t>
  </si>
  <si>
    <t>KONTROLLE</t>
  </si>
  <si>
    <t>HON ungekürzt</t>
  </si>
  <si>
    <t>KÜRZUNG GESAMT</t>
  </si>
  <si>
    <t>Reduziertes HONORAR</t>
  </si>
  <si>
    <t>% Kürzung</t>
  </si>
  <si>
    <t>ZAHNÄRZTE</t>
  </si>
  <si>
    <r>
      <t xml:space="preserve">Fall-schnitt </t>
    </r>
    <r>
      <rPr>
        <sz val="7"/>
        <rFont val="Bahnschrift Light"/>
        <family val="2"/>
      </rPr>
      <t>(Pkt / Fall)</t>
    </r>
  </si>
  <si>
    <r>
      <t xml:space="preserve">Modell zur Ermittlung von Honorarkürzungen (HVM 2026) der KZV Berlin 
</t>
    </r>
    <r>
      <rPr>
        <sz val="12"/>
        <color theme="0" tint="-0.499984740745262"/>
        <rFont val="Bahnschrift Light"/>
        <family val="2"/>
      </rPr>
      <t>01/2026 Alexander Strehblow</t>
    </r>
  </si>
  <si>
    <t>ODER: Gesamt</t>
  </si>
  <si>
    <t>Offen sind noch</t>
  </si>
  <si>
    <t>Stufen-Abst:</t>
  </si>
  <si>
    <t>Punkte</t>
  </si>
  <si>
    <t>Hätten Sie weitere…</t>
  </si>
  <si>
    <t>Fälle,</t>
  </si>
  <si>
    <t>Punkten.</t>
  </si>
  <si>
    <t>dann läge Ihr Grene bei</t>
  </si>
  <si>
    <t>Punkte bei gleicher fallzahl.</t>
  </si>
  <si>
    <t>Pkt/Fall.</t>
  </si>
  <si>
    <t>Ihr aktueller Punkteschnitt:</t>
  </si>
  <si>
    <t xml:space="preserve">Punktwert: </t>
  </si>
  <si>
    <t>Gesamt</t>
  </si>
  <si>
    <t>Punktwert</t>
  </si>
  <si>
    <t>oder</t>
  </si>
  <si>
    <r>
      <rPr>
        <sz val="24"/>
        <color rgb="FFF7F7F7"/>
        <rFont val="Bahnschrift SemiLight"/>
        <family val="2"/>
      </rPr>
      <t>HVM Rechner</t>
    </r>
    <r>
      <rPr>
        <sz val="24"/>
        <color theme="0"/>
        <rFont val="Bahnschrift SemiLight"/>
        <family val="2"/>
      </rPr>
      <t xml:space="preserve">
</t>
    </r>
    <r>
      <rPr>
        <sz val="11"/>
        <color rgb="FFF7F7F7"/>
        <rFont val="Bahnschrift SemiLight"/>
        <family val="2"/>
      </rPr>
      <t xml:space="preserve">für </t>
    </r>
    <r>
      <rPr>
        <b/>
        <sz val="11"/>
        <color rgb="FFF7F7F7"/>
        <rFont val="Bahnschrift SemiLight"/>
        <family val="2"/>
      </rPr>
      <t>Zahnärzte</t>
    </r>
    <r>
      <rPr>
        <sz val="11"/>
        <color rgb="FFF7F7F7"/>
        <rFont val="Bahnschrift SemiLight"/>
        <family val="2"/>
      </rPr>
      <t xml:space="preserve">  -  ab 01.01.2026</t>
    </r>
  </si>
  <si>
    <t>Aktuelle Werte hier eingeben:</t>
  </si>
  <si>
    <r>
      <rPr>
        <sz val="18"/>
        <color rgb="FF949494"/>
        <rFont val="Bahnschrift Light"/>
        <family val="2"/>
      </rPr>
      <t>HVM Rechner der KZV Berlin</t>
    </r>
    <r>
      <rPr>
        <sz val="20"/>
        <color rgb="FF949494"/>
        <rFont val="Bahnschrift Light"/>
        <family val="2"/>
      </rPr>
      <t xml:space="preserve">
</t>
    </r>
    <r>
      <rPr>
        <sz val="12"/>
        <color rgb="FF949494"/>
        <rFont val="Bahnschrift Light"/>
        <family val="2"/>
      </rPr>
      <t>ab 01. Januar 2026</t>
    </r>
  </si>
  <si>
    <t>v6.3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</si>
</sst>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_ ;[Red]\-#,##0\ "/>
    <numFmt numFmtId="165" formatCode="0.0000"/>
    <numFmt numFmtId="166" formatCode="#,##0.0000"/>
    <numFmt numFmtId="167" formatCode="#,##0\ &quot;€&quot;"/>
    <numFmt numFmtId="168" formatCode="#,##0.00\ &quot;€&quot;"/>
    <numFmt numFmtId="169" formatCode="#,##0.0000\ &quot;€&quot;"/>
  </numFmts>
  <fonts count="70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name val="Arial"/>
      <family val="2"/>
    </font>
    <font>
      <sz val="2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Segoe UI Light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4"/>
      <name val="Segoe UI Light"/>
      <family val="2"/>
    </font>
    <font>
      <b/>
      <sz val="10"/>
      <name val="Arial"/>
      <family val="2"/>
    </font>
    <font>
      <b/>
      <sz val="10"/>
      <color indexed="51"/>
      <name val="Arial"/>
      <family val="2"/>
    </font>
    <font>
      <b/>
      <sz val="10"/>
      <name val="Segoe UI Light"/>
      <family val="2"/>
    </font>
    <font>
      <sz val="12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color indexed="47"/>
      <name val="Arial"/>
      <family val="2"/>
    </font>
    <font>
      <b/>
      <sz val="24"/>
      <name val="Arial"/>
      <family val="2"/>
    </font>
    <font>
      <b/>
      <sz val="10"/>
      <color rgb="FFFF0000"/>
      <name val="Segoe UI Light"/>
      <family val="2"/>
    </font>
    <font>
      <sz val="10"/>
      <name val="Bahnschrift Light"/>
      <family val="2"/>
    </font>
    <font>
      <b/>
      <sz val="12"/>
      <color indexed="47"/>
      <name val="Bahnschrift Light"/>
      <family val="2"/>
    </font>
    <font>
      <sz val="11"/>
      <name val="Bahnschrift Light"/>
      <family val="2"/>
    </font>
    <font>
      <sz val="11"/>
      <color rgb="FFA20000"/>
      <name val="Bahnschrift Light"/>
      <family val="2"/>
    </font>
    <font>
      <sz val="8"/>
      <name val="Calibri"/>
      <family val="2"/>
      <scheme val="minor"/>
    </font>
    <font>
      <sz val="12"/>
      <color theme="0" tint="-0.14999847407452621"/>
      <name val="Bahnschrift Light"/>
      <family val="2"/>
    </font>
    <font>
      <b/>
      <sz val="10"/>
      <name val="Bahnschrift Light"/>
      <family val="2"/>
    </font>
    <font>
      <b/>
      <sz val="10"/>
      <color theme="0" tint="-0.499984740745262"/>
      <name val="Bahnschrift Light"/>
      <family val="2"/>
    </font>
    <font>
      <b/>
      <sz val="10"/>
      <color theme="0" tint="-0.499984740745262"/>
      <name val="Arial"/>
      <family val="2"/>
    </font>
    <font>
      <sz val="24"/>
      <name val="Bahnschrift Light"/>
      <family val="2"/>
    </font>
    <font>
      <sz val="20"/>
      <color theme="0" tint="-0.499984740745262"/>
      <name val="Bahnschrift Light"/>
      <family val="2"/>
    </font>
    <font>
      <sz val="12"/>
      <color theme="0" tint="-0.499984740745262"/>
      <name val="Bahnschrift Light"/>
      <family val="2"/>
    </font>
    <font>
      <b/>
      <sz val="12"/>
      <name val="Bahnschrift Light"/>
      <family val="2"/>
    </font>
    <font>
      <b/>
      <sz val="8"/>
      <color theme="0" tint="-0.34998626667073579"/>
      <name val="Bahnschrift Light"/>
      <family val="2"/>
    </font>
    <font>
      <b/>
      <sz val="14"/>
      <name val="Bahnschrift Light"/>
      <family val="2"/>
    </font>
    <font>
      <sz val="8"/>
      <color theme="0" tint="-0.34998626667073579"/>
      <name val="Bahnschrift Light"/>
      <family val="2"/>
    </font>
    <font>
      <b/>
      <sz val="10"/>
      <color indexed="8"/>
      <name val="Bahnschrift Light"/>
      <family val="2"/>
    </font>
    <font>
      <sz val="10"/>
      <color indexed="8"/>
      <name val="Bahnschrift Light"/>
      <family val="2"/>
    </font>
    <font>
      <sz val="10"/>
      <color theme="0" tint="-0.34998626667073579"/>
      <name val="Bahnschrift Light"/>
      <family val="2"/>
    </font>
    <font>
      <b/>
      <sz val="14"/>
      <color theme="0" tint="-0.499984740745262"/>
      <name val="Bahnschrift Light"/>
      <family val="2"/>
    </font>
    <font>
      <sz val="10"/>
      <color theme="0" tint="-0.499984740745262"/>
      <name val="Bahnschrift Light"/>
      <family val="2"/>
    </font>
    <font>
      <b/>
      <sz val="14"/>
      <color theme="0"/>
      <name val="Bahnschrift Light"/>
      <family val="2"/>
    </font>
    <font>
      <b/>
      <sz val="9"/>
      <color theme="0" tint="-0.34998626667073579"/>
      <name val="Bahnschrift Light"/>
      <family val="2"/>
    </font>
    <font>
      <b/>
      <sz val="7"/>
      <color theme="0" tint="-0.34998626667073579"/>
      <name val="Bahnschrift Light"/>
      <family val="2"/>
    </font>
    <font>
      <sz val="7"/>
      <name val="Bahnschrift Light"/>
      <family val="2"/>
    </font>
    <font>
      <b/>
      <sz val="10"/>
      <color theme="0" tint="-0.34998626667073579"/>
      <name val="Bahnschrift Light"/>
      <family val="2"/>
    </font>
    <font>
      <b/>
      <sz val="10"/>
      <color theme="0" tint="-0.34998626667073579"/>
      <name val="Segoe UI Light"/>
      <family val="2"/>
    </font>
    <font>
      <b/>
      <sz val="8"/>
      <color theme="0" tint="-0.34998626667073579"/>
      <name val="Arial"/>
      <family val="2"/>
    </font>
    <font>
      <b/>
      <sz val="12"/>
      <color theme="0" tint="-0.249977111117893"/>
      <name val="Arial"/>
      <family val="2"/>
    </font>
    <font>
      <sz val="11"/>
      <color theme="0"/>
      <name val="Calibri"/>
      <family val="2"/>
      <scheme val="minor"/>
    </font>
    <font>
      <b/>
      <sz val="14"/>
      <color theme="1"/>
      <name val="Bahnschrift Light"/>
      <family val="2"/>
    </font>
    <font>
      <sz val="14"/>
      <color theme="1"/>
      <name val="Calibri"/>
      <family val="2"/>
      <scheme val="minor"/>
    </font>
    <font>
      <sz val="24"/>
      <color theme="0"/>
      <name val="Bahnschrift SemiLight"/>
      <family val="2"/>
    </font>
    <font>
      <b/>
      <sz val="14"/>
      <color theme="2" tint="-0.749992370372631"/>
      <name val="Bahnschrift Light"/>
      <family val="2"/>
    </font>
    <font>
      <sz val="11"/>
      <color theme="2" tint="-0.749992370372631"/>
      <name val="Bahnschrift Light"/>
      <family val="2"/>
    </font>
    <font>
      <sz val="6"/>
      <color theme="2" tint="-0.749992370372631"/>
      <name val="Bahnschrift Light"/>
      <family val="2"/>
    </font>
    <font>
      <sz val="14"/>
      <color theme="2" tint="-0.749992370372631"/>
      <name val="Bahnschrift Light"/>
      <family val="2"/>
    </font>
    <font>
      <sz val="24"/>
      <color rgb="FFF7F7F7"/>
      <name val="Bahnschrift SemiLight"/>
      <family val="2"/>
    </font>
    <font>
      <sz val="11"/>
      <color rgb="FFF7F7F7"/>
      <name val="Bahnschrift SemiLight"/>
      <family val="2"/>
    </font>
    <font>
      <b/>
      <sz val="11"/>
      <color rgb="FFF7F7F7"/>
      <name val="Bahnschrift SemiLight"/>
      <family val="2"/>
    </font>
    <font>
      <sz val="14"/>
      <color rgb="FF3A3838"/>
      <name val="Bahnschrift Light"/>
      <family val="2"/>
    </font>
    <font>
      <sz val="11"/>
      <color rgb="FF3A3838"/>
      <name val="Bahnschrift Light"/>
      <family val="2"/>
    </font>
    <font>
      <sz val="10"/>
      <color rgb="FF3A3838"/>
      <name val="Bahnschrift Light"/>
      <family val="2"/>
    </font>
    <font>
      <sz val="11"/>
      <color rgb="FF3A3838"/>
      <name val="Calibri"/>
      <family val="2"/>
      <scheme val="minor"/>
    </font>
    <font>
      <sz val="10"/>
      <color theme="1"/>
      <name val="Bahnschrift Light"/>
      <family val="2"/>
    </font>
    <font>
      <sz val="20"/>
      <color rgb="FF949494"/>
      <name val="Bahnschrift Light"/>
      <family val="2"/>
    </font>
    <font>
      <sz val="18"/>
      <color rgb="FF949494"/>
      <name val="Bahnschrift Light"/>
      <family val="2"/>
    </font>
    <font>
      <sz val="12"/>
      <color rgb="FF949494"/>
      <name val="Bahnschrift Light"/>
      <family val="2"/>
    </font>
    <font>
      <sz val="10"/>
      <color theme="0"/>
      <name val="Arial"/>
      <family val="2"/>
    </font>
  </fonts>
  <fills count="6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D3E3F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E8D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gradientFill degree="90">
        <stop position="0">
          <color rgb="FFE20000"/>
        </stop>
        <stop position="1">
          <color theme="0" tint="-0.34900967436750391"/>
        </stop>
      </gradientFill>
    </fill>
    <fill>
      <patternFill patternType="solid">
        <fgColor rgb="FFFFF7F7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E1EDF7"/>
        <bgColor indexed="64"/>
      </patternFill>
    </fill>
    <fill>
      <patternFill patternType="solid">
        <fgColor rgb="FFFCE7D8"/>
        <bgColor indexed="64"/>
      </patternFill>
    </fill>
    <fill>
      <patternFill patternType="solid">
        <fgColor rgb="FFFFF7DD"/>
        <bgColor indexed="64"/>
      </patternFill>
    </fill>
    <fill>
      <patternFill patternType="solid">
        <fgColor rgb="FFDFE7F5"/>
        <bgColor indexed="64"/>
      </patternFill>
    </fill>
    <fill>
      <patternFill patternType="solid">
        <fgColor rgb="FFFEC6C6"/>
        <bgColor indexed="64"/>
      </patternFill>
    </fill>
    <fill>
      <patternFill patternType="solid">
        <fgColor rgb="FFFEE2E2"/>
        <bgColor indexed="64"/>
      </patternFill>
    </fill>
    <fill>
      <patternFill patternType="solid">
        <fgColor rgb="FFFEECEC"/>
        <bgColor indexed="64"/>
      </patternFill>
    </fill>
    <fill>
      <patternFill patternType="solid">
        <fgColor rgb="FFCBE0F1"/>
        <bgColor indexed="64"/>
      </patternFill>
    </fill>
    <fill>
      <patternFill patternType="solid">
        <fgColor rgb="FFF9D1B5"/>
        <bgColor indexed="64"/>
      </patternFill>
    </fill>
    <fill>
      <patternFill patternType="solid">
        <fgColor rgb="FFD5E8CA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BFCFEB"/>
        <bgColor indexed="64"/>
      </patternFill>
    </fill>
    <fill>
      <patternFill patternType="solid">
        <fgColor rgb="FFFBA7A7"/>
        <bgColor indexed="64"/>
      </patternFill>
    </fill>
    <fill>
      <patternFill patternType="solid">
        <fgColor rgb="FFFF6969"/>
        <bgColor indexed="64"/>
      </patternFill>
    </fill>
    <fill>
      <patternFill patternType="solid">
        <fgColor rgb="FFFF8B8B"/>
        <bgColor indexed="64"/>
      </patternFill>
    </fill>
    <fill>
      <patternFill patternType="solid">
        <fgColor rgb="FFFFBDBD"/>
        <bgColor indexed="64"/>
      </patternFill>
    </fill>
    <fill>
      <patternFill patternType="solid">
        <fgColor rgb="FFFFE5E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rgb="FFFFABAB"/>
        <bgColor indexed="64"/>
      </patternFill>
    </fill>
    <fill>
      <patternFill patternType="solid">
        <fgColor rgb="FFFFD5D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383838"/>
        <bgColor indexed="64"/>
      </patternFill>
    </fill>
    <fill>
      <patternFill patternType="solid">
        <fgColor rgb="FF480000"/>
        <bgColor indexed="64"/>
      </patternFill>
    </fill>
    <fill>
      <patternFill patternType="solid">
        <fgColor rgb="FFA72028"/>
        <bgColor indexed="64"/>
      </patternFill>
    </fill>
    <fill>
      <patternFill patternType="solid">
        <fgColor rgb="FFB73232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9D7D3"/>
        <bgColor indexed="64"/>
      </patternFill>
    </fill>
    <fill>
      <patternFill patternType="solid">
        <fgColor rgb="FFE4EEDE"/>
        <bgColor indexed="64"/>
      </patternFill>
    </fill>
    <fill>
      <patternFill patternType="solid">
        <fgColor rgb="FFFBE7E5"/>
        <bgColor indexed="64"/>
      </patternFill>
    </fill>
    <fill>
      <patternFill patternType="solid">
        <fgColor rgb="FFA01924"/>
        <bgColor indexed="64"/>
      </patternFill>
    </fill>
    <fill>
      <patternFill patternType="solid">
        <fgColor rgb="FFF5F5F7"/>
        <bgColor indexed="64"/>
      </patternFill>
    </fill>
    <fill>
      <gradientFill>
        <stop position="0">
          <color rgb="FFE4EEDE"/>
        </stop>
        <stop position="1">
          <color rgb="FFFBE7E5"/>
        </stop>
      </gradientFill>
    </fill>
    <fill>
      <patternFill patternType="solid">
        <fgColor rgb="FFE3E3E9"/>
        <bgColor indexed="64"/>
      </patternFill>
    </fill>
    <fill>
      <patternFill patternType="solid">
        <fgColor rgb="FFEEEEF2"/>
        <bgColor indexed="64"/>
      </patternFill>
    </fill>
    <fill>
      <patternFill patternType="solid">
        <fgColor rgb="FFB8B8C8"/>
        <bgColor indexed="64"/>
      </patternFill>
    </fill>
    <fill>
      <patternFill patternType="darkGray">
        <fgColor rgb="FF353535"/>
        <bgColor theme="0" tint="-0.249977111117893"/>
      </patternFill>
    </fill>
  </fills>
  <borders count="10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indexed="64"/>
      </top>
      <bottom/>
      <diagonal/>
    </border>
    <border>
      <left style="thin">
        <color rgb="FF7F7F7F"/>
      </left>
      <right style="thin">
        <color indexed="64"/>
      </right>
      <top style="thin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/>
      <bottom style="thin">
        <color indexed="64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indexed="64"/>
      </bottom>
      <diagonal/>
    </border>
    <border>
      <left style="thin">
        <color indexed="64"/>
      </left>
      <right style="thin">
        <color rgb="FF7F7F7F"/>
      </right>
      <top style="thin">
        <color indexed="64"/>
      </top>
      <bottom/>
      <diagonal/>
    </border>
    <border>
      <left style="thin">
        <color indexed="64"/>
      </left>
      <right style="thin">
        <color rgb="FF7F7F7F"/>
      </right>
      <top/>
      <bottom/>
      <diagonal/>
    </border>
    <border>
      <left style="thin">
        <color indexed="64"/>
      </left>
      <right style="thin">
        <color rgb="FF7F7F7F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ouble">
        <color indexed="64"/>
      </right>
      <top/>
      <bottom style="medium">
        <color indexed="64"/>
      </bottom>
      <diagonal/>
    </border>
    <border>
      <left style="dashed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/>
      <top/>
      <bottom style="medium">
        <color rgb="FF7E0000"/>
      </bottom>
      <diagonal/>
    </border>
    <border>
      <left style="thin">
        <color indexed="64"/>
      </left>
      <right style="medium">
        <color rgb="FF7E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7E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7E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7E0000"/>
      </right>
      <top/>
      <bottom style="thin">
        <color indexed="64"/>
      </bottom>
      <diagonal/>
    </border>
    <border>
      <left style="dashed">
        <color indexed="64"/>
      </left>
      <right style="medium">
        <color rgb="FF7E0000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rgb="FF7E0000"/>
      </right>
      <top style="thin">
        <color indexed="64"/>
      </top>
      <bottom style="thin">
        <color indexed="64"/>
      </bottom>
      <diagonal/>
    </border>
    <border>
      <left style="medium">
        <color rgb="FF7E0000"/>
      </left>
      <right style="dashed">
        <color indexed="64"/>
      </right>
      <top style="medium">
        <color rgb="FF7E0000"/>
      </top>
      <bottom style="medium">
        <color indexed="64"/>
      </bottom>
      <diagonal/>
    </border>
    <border>
      <left style="medium">
        <color indexed="64"/>
      </left>
      <right style="medium">
        <color rgb="FF7E0000"/>
      </right>
      <top style="medium">
        <color rgb="FF7E0000"/>
      </top>
      <bottom style="medium">
        <color indexed="64"/>
      </bottom>
      <diagonal/>
    </border>
    <border>
      <left style="medium">
        <color rgb="FF7E0000"/>
      </left>
      <right style="dashed">
        <color indexed="64"/>
      </right>
      <top style="thin">
        <color indexed="64"/>
      </top>
      <bottom style="medium">
        <color rgb="FF7E0000"/>
      </bottom>
      <diagonal/>
    </border>
    <border>
      <left style="dashed">
        <color indexed="64"/>
      </left>
      <right style="medium">
        <color rgb="FF7E0000"/>
      </right>
      <top style="thin">
        <color indexed="64"/>
      </top>
      <bottom style="medium">
        <color rgb="FF7E0000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medium">
        <color rgb="FF7E0000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7E0000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7E0000"/>
      </left>
      <right style="dashed">
        <color indexed="64"/>
      </right>
      <top/>
      <bottom style="medium">
        <color rgb="FF7E0000"/>
      </bottom>
      <diagonal/>
    </border>
    <border>
      <left style="dashed">
        <color indexed="64"/>
      </left>
      <right style="medium">
        <color rgb="FF7E0000"/>
      </right>
      <top/>
      <bottom style="medium">
        <color rgb="FF7E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theme="9" tint="-0.249977111117893"/>
      </bottom>
      <diagonal/>
    </border>
    <border>
      <left style="thin">
        <color rgb="FF7F7F7F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/>
      <top/>
      <bottom style="medium">
        <color rgb="FFC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/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0" borderId="0"/>
    <xf numFmtId="0" fontId="14" fillId="0" borderId="0"/>
  </cellStyleXfs>
  <cellXfs count="372">
    <xf numFmtId="0" fontId="0" fillId="0" borderId="0" xfId="0"/>
    <xf numFmtId="0" fontId="3" fillId="0" borderId="0" xfId="2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4" fillId="0" borderId="0" xfId="2" applyFont="1"/>
    <xf numFmtId="0" fontId="5" fillId="0" borderId="0" xfId="2" applyFont="1"/>
    <xf numFmtId="0" fontId="6" fillId="0" borderId="0" xfId="2" applyFont="1"/>
    <xf numFmtId="0" fontId="7" fillId="0" borderId="0" xfId="2" applyFont="1"/>
    <xf numFmtId="0" fontId="8" fillId="0" borderId="0" xfId="2" applyFont="1"/>
    <xf numFmtId="4" fontId="8" fillId="0" borderId="0" xfId="2" applyNumberFormat="1" applyFont="1"/>
    <xf numFmtId="0" fontId="9" fillId="0" borderId="0" xfId="2" applyFont="1"/>
    <xf numFmtId="0" fontId="10" fillId="0" borderId="0" xfId="2" applyFont="1"/>
    <xf numFmtId="0" fontId="11" fillId="0" borderId="0" xfId="2" applyFont="1" applyAlignment="1">
      <alignment horizontal="center" wrapText="1"/>
    </xf>
    <xf numFmtId="0" fontId="12" fillId="0" borderId="0" xfId="2" applyFont="1" applyAlignment="1">
      <alignment horizontal="center" wrapText="1"/>
    </xf>
    <xf numFmtId="0" fontId="13" fillId="0" borderId="0" xfId="2" applyFont="1" applyAlignment="1">
      <alignment horizontal="center" wrapText="1"/>
    </xf>
    <xf numFmtId="3" fontId="15" fillId="0" borderId="0" xfId="2" applyNumberFormat="1" applyFont="1"/>
    <xf numFmtId="3" fontId="5" fillId="0" borderId="0" xfId="2" applyNumberFormat="1" applyFont="1"/>
    <xf numFmtId="3" fontId="11" fillId="0" borderId="0" xfId="2" applyNumberFormat="1" applyFont="1"/>
    <xf numFmtId="0" fontId="11" fillId="0" borderId="0" xfId="2" applyFont="1"/>
    <xf numFmtId="4" fontId="5" fillId="0" borderId="0" xfId="2" applyNumberFormat="1" applyFont="1"/>
    <xf numFmtId="3" fontId="7" fillId="0" borderId="0" xfId="2" applyNumberFormat="1" applyFont="1"/>
    <xf numFmtId="4" fontId="7" fillId="0" borderId="0" xfId="2" applyNumberFormat="1" applyFont="1"/>
    <xf numFmtId="0" fontId="2" fillId="0" borderId="0" xfId="2" applyAlignment="1">
      <alignment vertical="center"/>
    </xf>
    <xf numFmtId="3" fontId="2" fillId="0" borderId="0" xfId="2" applyNumberFormat="1"/>
    <xf numFmtId="4" fontId="2" fillId="0" borderId="0" xfId="2" applyNumberFormat="1"/>
    <xf numFmtId="0" fontId="2" fillId="0" borderId="0" xfId="2"/>
    <xf numFmtId="0" fontId="2" fillId="0" borderId="0" xfId="2" applyAlignment="1">
      <alignment horizontal="center"/>
    </xf>
    <xf numFmtId="0" fontId="0" fillId="6" borderId="0" xfId="0" applyFill="1"/>
    <xf numFmtId="0" fontId="5" fillId="8" borderId="0" xfId="2" applyFont="1" applyFill="1" applyBorder="1"/>
    <xf numFmtId="0" fontId="11" fillId="8" borderId="0" xfId="2" applyFont="1" applyFill="1" applyBorder="1"/>
    <xf numFmtId="0" fontId="7" fillId="8" borderId="6" xfId="2" applyFont="1" applyFill="1" applyBorder="1"/>
    <xf numFmtId="0" fontId="5" fillId="8" borderId="6" xfId="2" applyFont="1" applyFill="1" applyBorder="1"/>
    <xf numFmtId="0" fontId="7" fillId="8" borderId="0" xfId="2" applyFont="1" applyFill="1" applyBorder="1"/>
    <xf numFmtId="0" fontId="13" fillId="8" borderId="0" xfId="2" applyFont="1" applyFill="1" applyBorder="1"/>
    <xf numFmtId="3" fontId="1" fillId="2" borderId="1" xfId="1" applyNumberFormat="1" applyBorder="1" applyAlignment="1">
      <alignment horizontal="center" vertical="center"/>
    </xf>
    <xf numFmtId="0" fontId="5" fillId="8" borderId="25" xfId="2" applyFont="1" applyFill="1" applyBorder="1"/>
    <xf numFmtId="3" fontId="7" fillId="8" borderId="17" xfId="2" applyNumberFormat="1" applyFont="1" applyFill="1" applyBorder="1"/>
    <xf numFmtId="0" fontId="5" fillId="8" borderId="16" xfId="2" applyFont="1" applyFill="1" applyBorder="1"/>
    <xf numFmtId="3" fontId="11" fillId="8" borderId="17" xfId="2" applyNumberFormat="1" applyFont="1" applyFill="1" applyBorder="1"/>
    <xf numFmtId="0" fontId="11" fillId="8" borderId="17" xfId="2" applyFont="1" applyFill="1" applyBorder="1"/>
    <xf numFmtId="0" fontId="11" fillId="8" borderId="16" xfId="2" applyFont="1" applyFill="1" applyBorder="1"/>
    <xf numFmtId="0" fontId="5" fillId="8" borderId="17" xfId="2" applyFont="1" applyFill="1" applyBorder="1"/>
    <xf numFmtId="0" fontId="5" fillId="8" borderId="18" xfId="2" applyFont="1" applyFill="1" applyBorder="1"/>
    <xf numFmtId="0" fontId="5" fillId="8" borderId="19" xfId="2" applyFont="1" applyFill="1" applyBorder="1"/>
    <xf numFmtId="0" fontId="5" fillId="8" borderId="20" xfId="2" applyFont="1" applyFill="1" applyBorder="1"/>
    <xf numFmtId="0" fontId="8" fillId="14" borderId="0" xfId="2" applyFont="1" applyFill="1"/>
    <xf numFmtId="0" fontId="2" fillId="14" borderId="0" xfId="2" applyFill="1" applyAlignment="1">
      <alignment vertical="center"/>
    </xf>
    <xf numFmtId="0" fontId="2" fillId="14" borderId="0" xfId="2" applyFill="1"/>
    <xf numFmtId="0" fontId="2" fillId="14" borderId="0" xfId="2" applyFill="1" applyAlignment="1">
      <alignment horizontal="center"/>
    </xf>
    <xf numFmtId="3" fontId="2" fillId="14" borderId="0" xfId="2" applyNumberFormat="1" applyFill="1"/>
    <xf numFmtId="4" fontId="2" fillId="14" borderId="0" xfId="2" applyNumberFormat="1" applyFill="1"/>
    <xf numFmtId="164" fontId="15" fillId="14" borderId="0" xfId="2" applyNumberFormat="1" applyFont="1" applyFill="1"/>
    <xf numFmtId="3" fontId="15" fillId="14" borderId="0" xfId="2" applyNumberFormat="1" applyFont="1" applyFill="1"/>
    <xf numFmtId="0" fontId="8" fillId="14" borderId="18" xfId="2" applyFont="1" applyFill="1" applyBorder="1"/>
    <xf numFmtId="0" fontId="0" fillId="16" borderId="0" xfId="0" applyFill="1"/>
    <xf numFmtId="0" fontId="0" fillId="20" borderId="0" xfId="0" applyFill="1"/>
    <xf numFmtId="0" fontId="4" fillId="20" borderId="0" xfId="2" applyFont="1" applyFill="1" applyAlignment="1">
      <alignment horizontal="left" vertical="center"/>
    </xf>
    <xf numFmtId="0" fontId="4" fillId="20" borderId="0" xfId="2" applyFont="1" applyFill="1"/>
    <xf numFmtId="0" fontId="5" fillId="20" borderId="0" xfId="2" applyFont="1" applyFill="1"/>
    <xf numFmtId="0" fontId="24" fillId="2" borderId="1" xfId="1" applyFont="1" applyBorder="1" applyAlignment="1" applyProtection="1">
      <alignment horizontal="center" vertical="center"/>
      <protection locked="0"/>
    </xf>
    <xf numFmtId="0" fontId="2" fillId="8" borderId="0" xfId="2" applyFill="1"/>
    <xf numFmtId="165" fontId="1" fillId="2" borderId="1" xfId="1" applyNumberFormat="1" applyAlignment="1" applyProtection="1">
      <alignment horizontal="center" vertical="center"/>
    </xf>
    <xf numFmtId="3" fontId="27" fillId="10" borderId="5" xfId="2" applyNumberFormat="1" applyFont="1" applyFill="1" applyBorder="1" applyAlignment="1">
      <alignment horizontal="center" vertical="center"/>
    </xf>
    <xf numFmtId="3" fontId="27" fillId="10" borderId="3" xfId="2" applyNumberFormat="1" applyFont="1" applyFill="1" applyBorder="1" applyAlignment="1">
      <alignment horizontal="center" vertical="center"/>
    </xf>
    <xf numFmtId="3" fontId="27" fillId="10" borderId="53" xfId="2" applyNumberFormat="1" applyFont="1" applyFill="1" applyBorder="1" applyAlignment="1">
      <alignment horizontal="center" vertical="center"/>
    </xf>
    <xf numFmtId="0" fontId="8" fillId="0" borderId="19" xfId="2" applyFont="1" applyBorder="1"/>
    <xf numFmtId="3" fontId="20" fillId="7" borderId="16" xfId="2" applyNumberFormat="1" applyFont="1" applyFill="1" applyBorder="1" applyAlignment="1">
      <alignment horizontal="center" vertical="center"/>
    </xf>
    <xf numFmtId="3" fontId="11" fillId="8" borderId="24" xfId="2" applyNumberFormat="1" applyFont="1" applyFill="1" applyBorder="1"/>
    <xf numFmtId="3" fontId="19" fillId="5" borderId="10" xfId="2" applyNumberFormat="1" applyFont="1" applyFill="1" applyBorder="1" applyAlignment="1">
      <alignment horizontal="center" vertical="center" wrapText="1"/>
    </xf>
    <xf numFmtId="0" fontId="11" fillId="8" borderId="19" xfId="2" applyFont="1" applyFill="1" applyBorder="1"/>
    <xf numFmtId="167" fontId="18" fillId="4" borderId="60" xfId="2" applyNumberFormat="1" applyFont="1" applyFill="1" applyBorder="1" applyAlignment="1" applyProtection="1">
      <alignment horizontal="center" vertical="center"/>
      <protection locked="0"/>
    </xf>
    <xf numFmtId="4" fontId="18" fillId="4" borderId="61" xfId="2" applyNumberFormat="1" applyFont="1" applyFill="1" applyBorder="1" applyAlignment="1" applyProtection="1">
      <alignment horizontal="center" vertical="center"/>
      <protection locked="0"/>
    </xf>
    <xf numFmtId="167" fontId="18" fillId="4" borderId="62" xfId="2" applyNumberFormat="1" applyFont="1" applyFill="1" applyBorder="1" applyAlignment="1" applyProtection="1">
      <alignment horizontal="center" vertical="center"/>
      <protection locked="0"/>
    </xf>
    <xf numFmtId="3" fontId="28" fillId="10" borderId="3" xfId="2" applyNumberFormat="1" applyFont="1" applyFill="1" applyBorder="1" applyAlignment="1">
      <alignment horizontal="center" vertical="center"/>
    </xf>
    <xf numFmtId="0" fontId="11" fillId="8" borderId="0" xfId="2" applyFont="1" applyFill="1" applyBorder="1" applyAlignment="1">
      <alignment horizontal="right"/>
    </xf>
    <xf numFmtId="3" fontId="1" fillId="13" borderId="1" xfId="1" applyNumberFormat="1" applyFill="1" applyBorder="1" applyAlignment="1">
      <alignment horizontal="center" vertical="center"/>
    </xf>
    <xf numFmtId="0" fontId="1" fillId="13" borderId="1" xfId="1" applyFill="1" applyBorder="1" applyAlignment="1">
      <alignment horizontal="center" vertical="center"/>
    </xf>
    <xf numFmtId="0" fontId="29" fillId="8" borderId="0" xfId="2" applyFont="1" applyFill="1" applyBorder="1"/>
    <xf numFmtId="3" fontId="11" fillId="8" borderId="17" xfId="2" applyNumberFormat="1" applyFont="1" applyFill="1" applyBorder="1" applyAlignment="1">
      <alignment horizontal="right"/>
    </xf>
    <xf numFmtId="0" fontId="11" fillId="8" borderId="17" xfId="2" applyFont="1" applyFill="1" applyBorder="1" applyAlignment="1">
      <alignment horizontal="right"/>
    </xf>
    <xf numFmtId="3" fontId="14" fillId="14" borderId="0" xfId="2" applyNumberFormat="1" applyFont="1" applyFill="1"/>
    <xf numFmtId="0" fontId="2" fillId="50" borderId="0" xfId="2" applyFill="1"/>
    <xf numFmtId="3" fontId="2" fillId="50" borderId="0" xfId="2" applyNumberFormat="1" applyFill="1"/>
    <xf numFmtId="3" fontId="23" fillId="3" borderId="63" xfId="2" applyNumberFormat="1" applyFont="1" applyFill="1" applyBorder="1" applyAlignment="1">
      <alignment horizontal="center" vertical="center"/>
    </xf>
    <xf numFmtId="3" fontId="23" fillId="42" borderId="64" xfId="2" applyNumberFormat="1" applyFont="1" applyFill="1" applyBorder="1" applyAlignment="1">
      <alignment horizontal="center" vertical="center"/>
    </xf>
    <xf numFmtId="3" fontId="23" fillId="42" borderId="12" xfId="2" applyNumberFormat="1" applyFont="1" applyFill="1" applyBorder="1" applyAlignment="1">
      <alignment horizontal="center" vertical="center"/>
    </xf>
    <xf numFmtId="3" fontId="27" fillId="7" borderId="32" xfId="2" applyNumberFormat="1" applyFont="1" applyFill="1" applyBorder="1" applyAlignment="1">
      <alignment horizontal="center" vertical="center" wrapText="1"/>
    </xf>
    <xf numFmtId="3" fontId="27" fillId="7" borderId="33" xfId="2" applyNumberFormat="1" applyFont="1" applyFill="1" applyBorder="1" applyAlignment="1">
      <alignment horizontal="center" vertical="center" wrapText="1"/>
    </xf>
    <xf numFmtId="3" fontId="27" fillId="7" borderId="37" xfId="2" applyNumberFormat="1" applyFont="1" applyFill="1" applyBorder="1" applyAlignment="1">
      <alignment horizontal="center" vertical="center" wrapText="1"/>
    </xf>
    <xf numFmtId="4" fontId="34" fillId="6" borderId="13" xfId="2" applyNumberFormat="1" applyFont="1" applyFill="1" applyBorder="1" applyAlignment="1">
      <alignment horizontal="center" vertical="center" wrapText="1"/>
    </xf>
    <xf numFmtId="4" fontId="27" fillId="33" borderId="33" xfId="2" applyNumberFormat="1" applyFont="1" applyFill="1" applyBorder="1" applyAlignment="1">
      <alignment horizontal="center" vertical="center" wrapText="1"/>
    </xf>
    <xf numFmtId="4" fontId="27" fillId="33" borderId="38" xfId="2" applyNumberFormat="1" applyFont="1" applyFill="1" applyBorder="1" applyAlignment="1">
      <alignment horizontal="center" vertical="center" wrapText="1"/>
    </xf>
    <xf numFmtId="4" fontId="27" fillId="12" borderId="34" xfId="2" applyNumberFormat="1" applyFont="1" applyFill="1" applyBorder="1" applyAlignment="1">
      <alignment horizontal="center" vertical="center" wrapText="1"/>
    </xf>
    <xf numFmtId="4" fontId="27" fillId="12" borderId="35" xfId="2" applyNumberFormat="1" applyFont="1" applyFill="1" applyBorder="1" applyAlignment="1">
      <alignment horizontal="center" vertical="center" wrapText="1"/>
    </xf>
    <xf numFmtId="4" fontId="27" fillId="10" borderId="34" xfId="2" applyNumberFormat="1" applyFont="1" applyFill="1" applyBorder="1" applyAlignment="1">
      <alignment horizontal="center" vertical="center" wrapText="1"/>
    </xf>
    <xf numFmtId="4" fontId="27" fillId="43" borderId="35" xfId="2" applyNumberFormat="1" applyFont="1" applyFill="1" applyBorder="1" applyAlignment="1">
      <alignment horizontal="center" vertical="center" wrapText="1"/>
    </xf>
    <xf numFmtId="4" fontId="27" fillId="43" borderId="66" xfId="2" applyNumberFormat="1" applyFont="1" applyFill="1" applyBorder="1" applyAlignment="1">
      <alignment horizontal="center" vertical="center" wrapText="1"/>
    </xf>
    <xf numFmtId="4" fontId="27" fillId="47" borderId="65" xfId="2" applyNumberFormat="1" applyFont="1" applyFill="1" applyBorder="1" applyAlignment="1">
      <alignment horizontal="center" vertical="center" wrapText="1"/>
    </xf>
    <xf numFmtId="4" fontId="27" fillId="43" borderId="65" xfId="2" applyNumberFormat="1" applyFont="1" applyFill="1" applyBorder="1" applyAlignment="1">
      <alignment horizontal="center" vertical="center" wrapText="1"/>
    </xf>
    <xf numFmtId="3" fontId="21" fillId="28" borderId="27" xfId="2" applyNumberFormat="1" applyFont="1" applyFill="1" applyBorder="1" applyAlignment="1">
      <alignment horizontal="center" vertical="center"/>
    </xf>
    <xf numFmtId="3" fontId="21" fillId="28" borderId="29" xfId="2" applyNumberFormat="1" applyFont="1" applyFill="1" applyBorder="1" applyAlignment="1">
      <alignment horizontal="center" vertical="center"/>
    </xf>
    <xf numFmtId="3" fontId="21" fillId="28" borderId="41" xfId="2" applyNumberFormat="1" applyFont="1" applyFill="1" applyBorder="1" applyAlignment="1">
      <alignment horizontal="center" vertical="center"/>
    </xf>
    <xf numFmtId="3" fontId="27" fillId="35" borderId="39" xfId="2" applyNumberFormat="1" applyFont="1" applyFill="1" applyBorder="1" applyAlignment="1">
      <alignment horizontal="center" vertical="center"/>
    </xf>
    <xf numFmtId="3" fontId="37" fillId="12" borderId="27" xfId="2" applyNumberFormat="1" applyFont="1" applyFill="1" applyBorder="1" applyAlignment="1">
      <alignment horizontal="center" vertical="center"/>
    </xf>
    <xf numFmtId="3" fontId="37" fillId="12" borderId="29" xfId="2" applyNumberFormat="1" applyFont="1" applyFill="1" applyBorder="1" applyAlignment="1">
      <alignment horizontal="center" vertical="center"/>
    </xf>
    <xf numFmtId="3" fontId="36" fillId="17" borderId="26" xfId="2" applyNumberFormat="1" applyFont="1" applyFill="1" applyBorder="1" applyAlignment="1">
      <alignment horizontal="center" vertical="center"/>
    </xf>
    <xf numFmtId="168" fontId="38" fillId="44" borderId="27" xfId="2" applyNumberFormat="1" applyFont="1" applyFill="1" applyBorder="1" applyAlignment="1">
      <alignment horizontal="center" vertical="center"/>
    </xf>
    <xf numFmtId="168" fontId="38" fillId="44" borderId="29" xfId="2" applyNumberFormat="1" applyFont="1" applyFill="1" applyBorder="1" applyAlignment="1">
      <alignment horizontal="center" vertical="center"/>
    </xf>
    <xf numFmtId="168" fontId="38" fillId="44" borderId="67" xfId="2" applyNumberFormat="1" applyFont="1" applyFill="1" applyBorder="1" applyAlignment="1">
      <alignment horizontal="center" vertical="center"/>
    </xf>
    <xf numFmtId="168" fontId="37" fillId="48" borderId="39" xfId="2" applyNumberFormat="1" applyFont="1" applyFill="1" applyBorder="1" applyAlignment="1">
      <alignment horizontal="center" vertical="center"/>
    </xf>
    <xf numFmtId="168" fontId="38" fillId="44" borderId="39" xfId="2" applyNumberFormat="1" applyFont="1" applyFill="1" applyBorder="1" applyAlignment="1">
      <alignment horizontal="center" vertical="center"/>
    </xf>
    <xf numFmtId="168" fontId="39" fillId="21" borderId="39" xfId="2" applyNumberFormat="1" applyFont="1" applyFill="1" applyBorder="1" applyAlignment="1">
      <alignment horizontal="center" vertical="center"/>
    </xf>
    <xf numFmtId="10" fontId="37" fillId="48" borderId="29" xfId="2" applyNumberFormat="1" applyFont="1" applyFill="1" applyBorder="1" applyAlignment="1">
      <alignment horizontal="center" vertical="center"/>
    </xf>
    <xf numFmtId="3" fontId="41" fillId="29" borderId="28" xfId="2" applyNumberFormat="1" applyFont="1" applyFill="1" applyBorder="1" applyAlignment="1">
      <alignment horizontal="center" vertical="center"/>
    </xf>
    <xf numFmtId="3" fontId="41" fillId="29" borderId="30" xfId="2" applyNumberFormat="1" applyFont="1" applyFill="1" applyBorder="1" applyAlignment="1">
      <alignment horizontal="center" vertical="center"/>
    </xf>
    <xf numFmtId="3" fontId="41" fillId="29" borderId="42" xfId="2" applyNumberFormat="1" applyFont="1" applyFill="1" applyBorder="1" applyAlignment="1">
      <alignment horizontal="center" vertical="center"/>
    </xf>
    <xf numFmtId="3" fontId="28" fillId="36" borderId="40" xfId="2" applyNumberFormat="1" applyFont="1" applyFill="1" applyBorder="1" applyAlignment="1">
      <alignment horizontal="center" vertical="center"/>
    </xf>
    <xf numFmtId="3" fontId="28" fillId="12" borderId="28" xfId="2" applyNumberFormat="1" applyFont="1" applyFill="1" applyBorder="1" applyAlignment="1">
      <alignment horizontal="center" vertical="center"/>
    </xf>
    <xf numFmtId="3" fontId="28" fillId="12" borderId="30" xfId="2" applyNumberFormat="1" applyFont="1" applyFill="1" applyBorder="1" applyAlignment="1">
      <alignment horizontal="center" vertical="center"/>
    </xf>
    <xf numFmtId="3" fontId="36" fillId="17" borderId="23" xfId="2" applyNumberFormat="1" applyFont="1" applyFill="1" applyBorder="1" applyAlignment="1">
      <alignment horizontal="center" vertical="center"/>
    </xf>
    <xf numFmtId="168" fontId="41" fillId="44" borderId="28" xfId="2" applyNumberFormat="1" applyFont="1" applyFill="1" applyBorder="1" applyAlignment="1">
      <alignment horizontal="center" vertical="center"/>
    </xf>
    <xf numFmtId="168" fontId="41" fillId="44" borderId="30" xfId="2" applyNumberFormat="1" applyFont="1" applyFill="1" applyBorder="1" applyAlignment="1">
      <alignment horizontal="center" vertical="center"/>
    </xf>
    <xf numFmtId="168" fontId="41" fillId="44" borderId="68" xfId="2" applyNumberFormat="1" applyFont="1" applyFill="1" applyBorder="1" applyAlignment="1">
      <alignment horizontal="center" vertical="center"/>
    </xf>
    <xf numFmtId="168" fontId="28" fillId="48" borderId="40" xfId="2" applyNumberFormat="1" applyFont="1" applyFill="1" applyBorder="1" applyAlignment="1">
      <alignment horizontal="center" vertical="center"/>
    </xf>
    <xf numFmtId="169" fontId="41" fillId="44" borderId="40" xfId="2" applyNumberFormat="1" applyFont="1" applyFill="1" applyBorder="1" applyAlignment="1">
      <alignment horizontal="center" vertical="center"/>
    </xf>
    <xf numFmtId="168" fontId="39" fillId="21" borderId="40" xfId="2" applyNumberFormat="1" applyFont="1" applyFill="1" applyBorder="1" applyAlignment="1">
      <alignment horizontal="center" vertical="center"/>
    </xf>
    <xf numFmtId="10" fontId="37" fillId="48" borderId="30" xfId="2" applyNumberFormat="1" applyFont="1" applyFill="1" applyBorder="1" applyAlignment="1">
      <alignment horizontal="center" vertical="center"/>
    </xf>
    <xf numFmtId="3" fontId="21" fillId="22" borderId="28" xfId="2" applyNumberFormat="1" applyFont="1" applyFill="1" applyBorder="1" applyAlignment="1">
      <alignment horizontal="center" vertical="center"/>
    </xf>
    <xf numFmtId="3" fontId="21" fillId="22" borderId="30" xfId="2" applyNumberFormat="1" applyFont="1" applyFill="1" applyBorder="1" applyAlignment="1">
      <alignment horizontal="center" vertical="center"/>
    </xf>
    <xf numFmtId="3" fontId="21" fillId="22" borderId="42" xfId="2" applyNumberFormat="1" applyFont="1" applyFill="1" applyBorder="1" applyAlignment="1">
      <alignment horizontal="center" vertical="center"/>
    </xf>
    <xf numFmtId="3" fontId="27" fillId="37" borderId="40" xfId="2" applyNumberFormat="1" applyFont="1" applyFill="1" applyBorder="1" applyAlignment="1">
      <alignment horizontal="center" vertical="center"/>
    </xf>
    <xf numFmtId="3" fontId="37" fillId="12" borderId="28" xfId="2" applyNumberFormat="1" applyFont="1" applyFill="1" applyBorder="1" applyAlignment="1">
      <alignment horizontal="center" vertical="center"/>
    </xf>
    <xf numFmtId="3" fontId="37" fillId="12" borderId="30" xfId="2" applyNumberFormat="1" applyFont="1" applyFill="1" applyBorder="1" applyAlignment="1">
      <alignment horizontal="center" vertical="center"/>
    </xf>
    <xf numFmtId="3" fontId="36" fillId="17" borderId="31" xfId="2" applyNumberFormat="1" applyFont="1" applyFill="1" applyBorder="1" applyAlignment="1">
      <alignment horizontal="center" vertical="center"/>
    </xf>
    <xf numFmtId="168" fontId="38" fillId="44" borderId="28" xfId="2" applyNumberFormat="1" applyFont="1" applyFill="1" applyBorder="1" applyAlignment="1">
      <alignment horizontal="center" vertical="center"/>
    </xf>
    <xf numFmtId="168" fontId="38" fillId="44" borderId="30" xfId="2" applyNumberFormat="1" applyFont="1" applyFill="1" applyBorder="1" applyAlignment="1">
      <alignment horizontal="center" vertical="center"/>
    </xf>
    <xf numFmtId="168" fontId="38" fillId="44" borderId="68" xfId="2" applyNumberFormat="1" applyFont="1" applyFill="1" applyBorder="1" applyAlignment="1">
      <alignment horizontal="center" vertical="center"/>
    </xf>
    <xf numFmtId="168" fontId="37" fillId="48" borderId="40" xfId="2" applyNumberFormat="1" applyFont="1" applyFill="1" applyBorder="1" applyAlignment="1">
      <alignment horizontal="center" vertical="center"/>
    </xf>
    <xf numFmtId="168" fontId="38" fillId="44" borderId="40" xfId="2" applyNumberFormat="1" applyFont="1" applyFill="1" applyBorder="1" applyAlignment="1">
      <alignment horizontal="center" vertical="center"/>
    </xf>
    <xf numFmtId="3" fontId="21" fillId="30" borderId="28" xfId="2" applyNumberFormat="1" applyFont="1" applyFill="1" applyBorder="1" applyAlignment="1">
      <alignment horizontal="center" vertical="center"/>
    </xf>
    <xf numFmtId="3" fontId="21" fillId="30" borderId="30" xfId="2" applyNumberFormat="1" applyFont="1" applyFill="1" applyBorder="1" applyAlignment="1">
      <alignment horizontal="center" vertical="center"/>
    </xf>
    <xf numFmtId="3" fontId="21" fillId="30" borderId="42" xfId="2" applyNumberFormat="1" applyFont="1" applyFill="1" applyBorder="1" applyAlignment="1">
      <alignment horizontal="center" vertical="center"/>
    </xf>
    <xf numFmtId="3" fontId="27" fillId="38" borderId="40" xfId="2" applyNumberFormat="1" applyFont="1" applyFill="1" applyBorder="1" applyAlignment="1">
      <alignment horizontal="center" vertical="center"/>
    </xf>
    <xf numFmtId="3" fontId="37" fillId="12" borderId="43" xfId="2" applyNumberFormat="1" applyFont="1" applyFill="1" applyBorder="1" applyAlignment="1">
      <alignment horizontal="center" vertical="center"/>
    </xf>
    <xf numFmtId="3" fontId="37" fillId="12" borderId="44" xfId="2" applyNumberFormat="1" applyFont="1" applyFill="1" applyBorder="1" applyAlignment="1">
      <alignment horizontal="center" vertical="center"/>
    </xf>
    <xf numFmtId="168" fontId="38" fillId="44" borderId="43" xfId="2" applyNumberFormat="1" applyFont="1" applyFill="1" applyBorder="1" applyAlignment="1">
      <alignment horizontal="center" vertical="center"/>
    </xf>
    <xf numFmtId="168" fontId="38" fillId="44" borderId="44" xfId="2" applyNumberFormat="1" applyFont="1" applyFill="1" applyBorder="1" applyAlignment="1">
      <alignment horizontal="center" vertical="center"/>
    </xf>
    <xf numFmtId="168" fontId="38" fillId="44" borderId="69" xfId="2" applyNumberFormat="1" applyFont="1" applyFill="1" applyBorder="1" applyAlignment="1">
      <alignment horizontal="center" vertical="center"/>
    </xf>
    <xf numFmtId="168" fontId="37" fillId="48" borderId="46" xfId="2" applyNumberFormat="1" applyFont="1" applyFill="1" applyBorder="1" applyAlignment="1">
      <alignment horizontal="center" vertical="center"/>
    </xf>
    <xf numFmtId="168" fontId="38" fillId="44" borderId="46" xfId="2" applyNumberFormat="1" applyFont="1" applyFill="1" applyBorder="1" applyAlignment="1">
      <alignment horizontal="center" vertical="center"/>
    </xf>
    <xf numFmtId="168" fontId="39" fillId="21" borderId="46" xfId="2" applyNumberFormat="1" applyFont="1" applyFill="1" applyBorder="1" applyAlignment="1">
      <alignment horizontal="center" vertical="center"/>
    </xf>
    <xf numFmtId="10" fontId="37" fillId="48" borderId="70" xfId="2" applyNumberFormat="1" applyFont="1" applyFill="1" applyBorder="1" applyAlignment="1">
      <alignment horizontal="center" vertical="center"/>
    </xf>
    <xf numFmtId="3" fontId="21" fillId="31" borderId="43" xfId="2" applyNumberFormat="1" applyFont="1" applyFill="1" applyBorder="1" applyAlignment="1">
      <alignment horizontal="center" vertical="center"/>
    </xf>
    <xf numFmtId="3" fontId="21" fillId="31" borderId="44" xfId="2" applyNumberFormat="1" applyFont="1" applyFill="1" applyBorder="1" applyAlignment="1">
      <alignment horizontal="center" vertical="center"/>
    </xf>
    <xf numFmtId="3" fontId="21" fillId="31" borderId="45" xfId="2" applyNumberFormat="1" applyFont="1" applyFill="1" applyBorder="1" applyAlignment="1">
      <alignment horizontal="center" vertical="center"/>
    </xf>
    <xf numFmtId="0" fontId="21" fillId="14" borderId="0" xfId="2" applyFont="1" applyFill="1"/>
    <xf numFmtId="3" fontId="21" fillId="14" borderId="0" xfId="2" applyNumberFormat="1" applyFont="1" applyFill="1"/>
    <xf numFmtId="4" fontId="42" fillId="19" borderId="36" xfId="2" applyNumberFormat="1" applyFont="1" applyFill="1" applyBorder="1" applyAlignment="1">
      <alignment horizontal="center" vertical="center"/>
    </xf>
    <xf numFmtId="166" fontId="42" fillId="19" borderId="36" xfId="2" applyNumberFormat="1" applyFont="1" applyFill="1" applyBorder="1" applyAlignment="1">
      <alignment horizontal="center" vertical="center"/>
    </xf>
    <xf numFmtId="3" fontId="42" fillId="19" borderId="36" xfId="2" applyNumberFormat="1" applyFont="1" applyFill="1" applyBorder="1" applyAlignment="1">
      <alignment horizontal="center" vertical="center"/>
    </xf>
    <xf numFmtId="4" fontId="44" fillId="8" borderId="13" xfId="2" applyNumberFormat="1" applyFont="1" applyFill="1" applyBorder="1" applyAlignment="1">
      <alignment horizontal="center" vertical="center" wrapText="1"/>
    </xf>
    <xf numFmtId="4" fontId="44" fillId="46" borderId="65" xfId="2" applyNumberFormat="1" applyFont="1" applyFill="1" applyBorder="1" applyAlignment="1">
      <alignment horizontal="center" vertical="center" wrapText="1"/>
    </xf>
    <xf numFmtId="4" fontId="44" fillId="6" borderId="13" xfId="2" applyNumberFormat="1" applyFont="1" applyFill="1" applyBorder="1" applyAlignment="1">
      <alignment horizontal="center" vertical="center" wrapText="1"/>
    </xf>
    <xf numFmtId="0" fontId="2" fillId="50" borderId="0" xfId="2" applyFill="1" applyAlignment="1">
      <alignment horizontal="center" vertical="center"/>
    </xf>
    <xf numFmtId="0" fontId="21" fillId="50" borderId="0" xfId="2" applyFont="1" applyFill="1" applyAlignment="1">
      <alignment horizontal="center" vertical="center"/>
    </xf>
    <xf numFmtId="3" fontId="2" fillId="50" borderId="0" xfId="2" applyNumberFormat="1" applyFill="1" applyAlignment="1">
      <alignment horizontal="center" vertical="center"/>
    </xf>
    <xf numFmtId="4" fontId="2" fillId="50" borderId="0" xfId="2" applyNumberFormat="1" applyFill="1" applyAlignment="1">
      <alignment horizontal="center" vertical="center"/>
    </xf>
    <xf numFmtId="3" fontId="35" fillId="24" borderId="11" xfId="2" applyNumberFormat="1" applyFont="1" applyFill="1" applyBorder="1" applyAlignment="1">
      <alignment horizontal="center" vertical="center" wrapText="1"/>
    </xf>
    <xf numFmtId="3" fontId="40" fillId="25" borderId="11" xfId="2" applyNumberFormat="1" applyFont="1" applyFill="1" applyBorder="1" applyAlignment="1">
      <alignment horizontal="center" vertical="center" wrapText="1"/>
    </xf>
    <xf numFmtId="3" fontId="35" fillId="23" borderId="11" xfId="2" applyNumberFormat="1" applyFont="1" applyFill="1" applyBorder="1" applyAlignment="1">
      <alignment horizontal="center" vertical="center" wrapText="1"/>
    </xf>
    <xf numFmtId="3" fontId="35" fillId="26" borderId="11" xfId="2" applyNumberFormat="1" applyFont="1" applyFill="1" applyBorder="1" applyAlignment="1">
      <alignment horizontal="center" vertical="center" wrapText="1"/>
    </xf>
    <xf numFmtId="3" fontId="35" fillId="27" borderId="11" xfId="2" applyNumberFormat="1" applyFont="1" applyFill="1" applyBorder="1" applyAlignment="1">
      <alignment horizontal="center" vertical="center" wrapText="1"/>
    </xf>
    <xf numFmtId="3" fontId="21" fillId="50" borderId="0" xfId="2" applyNumberFormat="1" applyFont="1" applyFill="1" applyAlignment="1">
      <alignment horizontal="center" vertical="center"/>
    </xf>
    <xf numFmtId="4" fontId="21" fillId="50" borderId="0" xfId="2" applyNumberFormat="1" applyFont="1" applyFill="1" applyAlignment="1">
      <alignment horizontal="center" vertical="center"/>
    </xf>
    <xf numFmtId="0" fontId="27" fillId="34" borderId="34" xfId="2" applyFont="1" applyFill="1" applyBorder="1" applyAlignment="1">
      <alignment horizontal="center" vertical="center"/>
    </xf>
    <xf numFmtId="3" fontId="27" fillId="34" borderId="35" xfId="2" applyNumberFormat="1" applyFont="1" applyFill="1" applyBorder="1" applyAlignment="1">
      <alignment horizontal="center" vertical="center"/>
    </xf>
    <xf numFmtId="0" fontId="28" fillId="34" borderId="34" xfId="2" applyFont="1" applyFill="1" applyBorder="1" applyAlignment="1">
      <alignment horizontal="center" vertical="center"/>
    </xf>
    <xf numFmtId="0" fontId="28" fillId="34" borderId="35" xfId="2" applyFont="1" applyFill="1" applyBorder="1" applyAlignment="1">
      <alignment horizontal="center" vertical="center"/>
    </xf>
    <xf numFmtId="0" fontId="27" fillId="34" borderId="35" xfId="2" applyFont="1" applyFill="1" applyBorder="1" applyAlignment="1">
      <alignment horizontal="center" vertical="center"/>
    </xf>
    <xf numFmtId="3" fontId="27" fillId="7" borderId="73" xfId="2" applyNumberFormat="1" applyFont="1" applyFill="1" applyBorder="1" applyAlignment="1">
      <alignment horizontal="center" vertical="center" wrapText="1"/>
    </xf>
    <xf numFmtId="3" fontId="21" fillId="28" borderId="72" xfId="2" applyNumberFormat="1" applyFont="1" applyFill="1" applyBorder="1" applyAlignment="1">
      <alignment horizontal="center" vertical="center"/>
    </xf>
    <xf numFmtId="3" fontId="41" fillId="29" borderId="74" xfId="2" applyNumberFormat="1" applyFont="1" applyFill="1" applyBorder="1" applyAlignment="1">
      <alignment horizontal="center" vertical="center"/>
    </xf>
    <xf numFmtId="3" fontId="21" fillId="22" borderId="74" xfId="2" applyNumberFormat="1" applyFont="1" applyFill="1" applyBorder="1" applyAlignment="1">
      <alignment horizontal="center" vertical="center"/>
    </xf>
    <xf numFmtId="3" fontId="21" fillId="30" borderId="74" xfId="2" applyNumberFormat="1" applyFont="1" applyFill="1" applyBorder="1" applyAlignment="1">
      <alignment horizontal="center" vertical="center"/>
    </xf>
    <xf numFmtId="3" fontId="21" fillId="31" borderId="75" xfId="2" applyNumberFormat="1" applyFont="1" applyFill="1" applyBorder="1" applyAlignment="1">
      <alignment horizontal="center" vertical="center"/>
    </xf>
    <xf numFmtId="168" fontId="36" fillId="6" borderId="39" xfId="2" applyNumberFormat="1" applyFont="1" applyFill="1" applyBorder="1" applyAlignment="1">
      <alignment horizontal="center" vertical="center"/>
    </xf>
    <xf numFmtId="168" fontId="36" fillId="6" borderId="40" xfId="2" applyNumberFormat="1" applyFont="1" applyFill="1" applyBorder="1" applyAlignment="1">
      <alignment horizontal="center" vertical="center"/>
    </xf>
    <xf numFmtId="168" fontId="36" fillId="6" borderId="46" xfId="2" applyNumberFormat="1" applyFont="1" applyFill="1" applyBorder="1" applyAlignment="1">
      <alignment horizontal="center" vertical="center"/>
    </xf>
    <xf numFmtId="3" fontId="27" fillId="16" borderId="78" xfId="2" applyNumberFormat="1" applyFont="1" applyFill="1" applyBorder="1" applyAlignment="1">
      <alignment horizontal="center" vertical="center" wrapText="1"/>
    </xf>
    <xf numFmtId="4" fontId="27" fillId="45" borderId="79" xfId="2" applyNumberFormat="1" applyFont="1" applyFill="1" applyBorder="1" applyAlignment="1">
      <alignment horizontal="center" vertical="center" wrapText="1"/>
    </xf>
    <xf numFmtId="3" fontId="27" fillId="39" borderId="80" xfId="2" applyNumberFormat="1" applyFont="1" applyFill="1" applyBorder="1" applyAlignment="1">
      <alignment horizontal="center" vertical="center"/>
    </xf>
    <xf numFmtId="3" fontId="27" fillId="7" borderId="82" xfId="2" applyNumberFormat="1" applyFont="1" applyFill="1" applyBorder="1" applyAlignment="1">
      <alignment horizontal="center" vertical="center" wrapText="1"/>
    </xf>
    <xf numFmtId="3" fontId="21" fillId="28" borderId="83" xfId="2" applyNumberFormat="1" applyFont="1" applyFill="1" applyBorder="1" applyAlignment="1">
      <alignment horizontal="center" vertical="center"/>
    </xf>
    <xf numFmtId="3" fontId="41" fillId="29" borderId="84" xfId="2" applyNumberFormat="1" applyFont="1" applyFill="1" applyBorder="1" applyAlignment="1">
      <alignment horizontal="center" vertical="center"/>
    </xf>
    <xf numFmtId="3" fontId="21" fillId="22" borderId="84" xfId="2" applyNumberFormat="1" applyFont="1" applyFill="1" applyBorder="1" applyAlignment="1">
      <alignment horizontal="center" vertical="center"/>
    </xf>
    <xf numFmtId="3" fontId="21" fillId="30" borderId="84" xfId="2" applyNumberFormat="1" applyFont="1" applyFill="1" applyBorder="1" applyAlignment="1">
      <alignment horizontal="center" vertical="center"/>
    </xf>
    <xf numFmtId="3" fontId="21" fillId="31" borderId="85" xfId="2" applyNumberFormat="1" applyFont="1" applyFill="1" applyBorder="1" applyAlignment="1">
      <alignment horizontal="center" vertical="center"/>
    </xf>
    <xf numFmtId="3" fontId="27" fillId="35" borderId="86" xfId="2" applyNumberFormat="1" applyFont="1" applyFill="1" applyBorder="1" applyAlignment="1">
      <alignment horizontal="center" vertical="center"/>
    </xf>
    <xf numFmtId="3" fontId="28" fillId="36" borderId="87" xfId="2" applyNumberFormat="1" applyFont="1" applyFill="1" applyBorder="1" applyAlignment="1">
      <alignment horizontal="center" vertical="center"/>
    </xf>
    <xf numFmtId="3" fontId="27" fillId="37" borderId="87" xfId="2" applyNumberFormat="1" applyFont="1" applyFill="1" applyBorder="1" applyAlignment="1">
      <alignment horizontal="center" vertical="center"/>
    </xf>
    <xf numFmtId="3" fontId="27" fillId="38" borderId="87" xfId="2" applyNumberFormat="1" applyFont="1" applyFill="1" applyBorder="1" applyAlignment="1">
      <alignment horizontal="center" vertical="center"/>
    </xf>
    <xf numFmtId="3" fontId="27" fillId="39" borderId="88" xfId="2" applyNumberFormat="1" applyFont="1" applyFill="1" applyBorder="1" applyAlignment="1">
      <alignment horizontal="center" vertical="center"/>
    </xf>
    <xf numFmtId="3" fontId="27" fillId="8" borderId="76" xfId="2" applyNumberFormat="1" applyFont="1" applyFill="1" applyBorder="1" applyAlignment="1">
      <alignment horizontal="center" vertical="center"/>
    </xf>
    <xf numFmtId="3" fontId="28" fillId="8" borderId="77" xfId="2" applyNumberFormat="1" applyFont="1" applyFill="1" applyBorder="1" applyAlignment="1">
      <alignment horizontal="center" vertical="center"/>
    </xf>
    <xf numFmtId="3" fontId="27" fillId="8" borderId="77" xfId="2" applyNumberFormat="1" applyFont="1" applyFill="1" applyBorder="1" applyAlignment="1">
      <alignment horizontal="center" vertical="center"/>
    </xf>
    <xf numFmtId="3" fontId="27" fillId="8" borderId="81" xfId="2" applyNumberFormat="1" applyFont="1" applyFill="1" applyBorder="1" applyAlignment="1">
      <alignment horizontal="center" vertical="center"/>
    </xf>
    <xf numFmtId="3" fontId="27" fillId="8" borderId="89" xfId="2" applyNumberFormat="1" applyFont="1" applyFill="1" applyBorder="1" applyAlignment="1">
      <alignment horizontal="center" vertical="center"/>
    </xf>
    <xf numFmtId="10" fontId="46" fillId="48" borderId="30" xfId="2" applyNumberFormat="1" applyFont="1" applyFill="1" applyBorder="1" applyAlignment="1">
      <alignment horizontal="center" vertical="center"/>
    </xf>
    <xf numFmtId="0" fontId="2" fillId="0" borderId="0" xfId="2" applyFont="1"/>
    <xf numFmtId="3" fontId="16" fillId="12" borderId="4" xfId="2" applyNumberFormat="1" applyFont="1" applyFill="1" applyBorder="1" applyAlignment="1">
      <alignment horizontal="center" vertical="center"/>
    </xf>
    <xf numFmtId="0" fontId="17" fillId="0" borderId="0" xfId="2" applyFont="1"/>
    <xf numFmtId="0" fontId="16" fillId="0" borderId="0" xfId="2" applyFont="1" applyAlignment="1">
      <alignment horizontal="left" vertical="center"/>
    </xf>
    <xf numFmtId="3" fontId="16" fillId="11" borderId="4" xfId="2" applyNumberFormat="1" applyFont="1" applyFill="1" applyBorder="1" applyAlignment="1">
      <alignment horizontal="center" vertical="center"/>
    </xf>
    <xf numFmtId="3" fontId="48" fillId="12" borderId="4" xfId="2" applyNumberFormat="1" applyFont="1" applyFill="1" applyBorder="1" applyAlignment="1">
      <alignment horizontal="center" vertical="center"/>
    </xf>
    <xf numFmtId="3" fontId="48" fillId="11" borderId="4" xfId="2" applyNumberFormat="1" applyFont="1" applyFill="1" applyBorder="1" applyAlignment="1">
      <alignment horizontal="center" vertical="center"/>
    </xf>
    <xf numFmtId="10" fontId="18" fillId="4" borderId="61" xfId="2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Alignment="1" applyProtection="1">
      <alignment horizontal="center" vertical="center"/>
    </xf>
    <xf numFmtId="0" fontId="11" fillId="15" borderId="11" xfId="2" applyFont="1" applyFill="1" applyBorder="1" applyAlignment="1">
      <alignment horizontal="center" vertical="center"/>
    </xf>
    <xf numFmtId="0" fontId="11" fillId="15" borderId="13" xfId="2" applyFont="1" applyFill="1" applyBorder="1" applyAlignment="1">
      <alignment horizontal="center" vertical="center"/>
    </xf>
    <xf numFmtId="0" fontId="2" fillId="0" borderId="0" xfId="2" applyFont="1" applyAlignment="1">
      <alignment vertical="center"/>
    </xf>
    <xf numFmtId="0" fontId="11" fillId="7" borderId="90" xfId="2" applyFont="1" applyFill="1" applyBorder="1" applyAlignment="1">
      <alignment horizontal="center" vertical="center"/>
    </xf>
    <xf numFmtId="0" fontId="11" fillId="12" borderId="90" xfId="2" applyFont="1" applyFill="1" applyBorder="1" applyAlignment="1">
      <alignment horizontal="center" vertical="center"/>
    </xf>
    <xf numFmtId="0" fontId="13" fillId="0" borderId="0" xfId="2" applyFont="1"/>
    <xf numFmtId="0" fontId="11" fillId="0" borderId="0" xfId="2" applyFont="1" applyAlignment="1">
      <alignment horizontal="right"/>
    </xf>
    <xf numFmtId="0" fontId="13" fillId="9" borderId="4" xfId="2" applyFont="1" applyFill="1" applyBorder="1" applyAlignment="1">
      <alignment horizontal="center" vertical="center"/>
    </xf>
    <xf numFmtId="0" fontId="47" fillId="9" borderId="4" xfId="2" applyFont="1" applyFill="1" applyBorder="1" applyAlignment="1">
      <alignment horizontal="center" vertical="center"/>
    </xf>
    <xf numFmtId="3" fontId="49" fillId="14" borderId="0" xfId="2" applyNumberFormat="1" applyFont="1" applyFill="1" applyAlignment="1">
      <alignment horizontal="center" vertical="center"/>
    </xf>
    <xf numFmtId="0" fontId="13" fillId="8" borderId="0" xfId="2" applyFont="1" applyFill="1" applyAlignment="1">
      <alignment horizontal="center"/>
    </xf>
    <xf numFmtId="0" fontId="13" fillId="8" borderId="0" xfId="2" applyFont="1" applyFill="1" applyBorder="1" applyAlignment="1">
      <alignment horizontal="center"/>
    </xf>
    <xf numFmtId="0" fontId="11" fillId="8" borderId="0" xfId="2" applyFont="1" applyFill="1" applyBorder="1" applyAlignment="1">
      <alignment horizontal="center"/>
    </xf>
    <xf numFmtId="0" fontId="27" fillId="10" borderId="0" xfId="2" applyFont="1" applyFill="1" applyBorder="1" applyAlignment="1">
      <alignment horizontal="center" vertical="center"/>
    </xf>
    <xf numFmtId="0" fontId="31" fillId="51" borderId="0" xfId="2" applyFont="1" applyFill="1" applyBorder="1" applyAlignment="1">
      <alignment vertical="center" wrapText="1"/>
    </xf>
    <xf numFmtId="3" fontId="9" fillId="14" borderId="0" xfId="2" applyNumberFormat="1" applyFont="1" applyFill="1" applyAlignment="1">
      <alignment horizontal="center" vertical="center"/>
    </xf>
    <xf numFmtId="166" fontId="40" fillId="19" borderId="36" xfId="2" applyNumberFormat="1" applyFont="1" applyFill="1" applyBorder="1" applyAlignment="1">
      <alignment horizontal="center" vertical="center"/>
    </xf>
    <xf numFmtId="0" fontId="9" fillId="10" borderId="0" xfId="2" applyFont="1" applyFill="1" applyBorder="1" applyAlignment="1"/>
    <xf numFmtId="0" fontId="27" fillId="10" borderId="0" xfId="2" applyFont="1" applyFill="1" applyBorder="1" applyAlignment="1">
      <alignment horizontal="left" vertical="center"/>
    </xf>
    <xf numFmtId="0" fontId="9" fillId="10" borderId="7" xfId="2" applyFont="1" applyFill="1" applyBorder="1" applyAlignment="1"/>
    <xf numFmtId="3" fontId="27" fillId="10" borderId="7" xfId="2" applyNumberFormat="1" applyFont="1" applyFill="1" applyBorder="1" applyAlignment="1">
      <alignment vertical="center"/>
    </xf>
    <xf numFmtId="3" fontId="27" fillId="10" borderId="0" xfId="2" applyNumberFormat="1" applyFont="1" applyFill="1" applyBorder="1" applyAlignment="1">
      <alignment vertical="center"/>
    </xf>
    <xf numFmtId="0" fontId="9" fillId="10" borderId="6" xfId="2" applyFont="1" applyFill="1" applyBorder="1" applyAlignment="1"/>
    <xf numFmtId="0" fontId="9" fillId="10" borderId="91" xfId="2" applyFont="1" applyFill="1" applyBorder="1" applyAlignment="1"/>
    <xf numFmtId="0" fontId="9" fillId="10" borderId="8" xfId="2" applyFont="1" applyFill="1" applyBorder="1" applyAlignment="1"/>
    <xf numFmtId="0" fontId="27" fillId="10" borderId="8" xfId="2" applyFont="1" applyFill="1" applyBorder="1" applyAlignment="1">
      <alignment horizontal="center" vertical="center"/>
    </xf>
    <xf numFmtId="0" fontId="9" fillId="10" borderId="2" xfId="2" applyFont="1" applyFill="1" applyBorder="1" applyAlignment="1"/>
    <xf numFmtId="0" fontId="9" fillId="10" borderId="22" xfId="2" applyFont="1" applyFill="1" applyBorder="1" applyAlignment="1"/>
    <xf numFmtId="0" fontId="27" fillId="10" borderId="93" xfId="2" applyFont="1" applyFill="1" applyBorder="1" applyAlignment="1">
      <alignment horizontal="center" vertical="center"/>
    </xf>
    <xf numFmtId="0" fontId="9" fillId="10" borderId="92" xfId="2" applyFont="1" applyFill="1" applyBorder="1" applyAlignment="1"/>
    <xf numFmtId="0" fontId="9" fillId="10" borderId="21" xfId="2" applyFont="1" applyFill="1" applyBorder="1" applyAlignment="1"/>
    <xf numFmtId="0" fontId="27" fillId="10" borderId="93" xfId="2" applyFont="1" applyFill="1" applyBorder="1" applyAlignment="1">
      <alignment horizontal="left" vertical="center"/>
    </xf>
    <xf numFmtId="0" fontId="0" fillId="52" borderId="0" xfId="0" applyFill="1"/>
    <xf numFmtId="0" fontId="0" fillId="12" borderId="0" xfId="0" applyFill="1"/>
    <xf numFmtId="0" fontId="50" fillId="53" borderId="0" xfId="0" applyFont="1" applyFill="1" applyAlignment="1">
      <alignment vertical="center"/>
    </xf>
    <xf numFmtId="0" fontId="0" fillId="52" borderId="0" xfId="0" applyFill="1" applyAlignment="1"/>
    <xf numFmtId="0" fontId="0" fillId="53" borderId="0" xfId="0" applyFill="1"/>
    <xf numFmtId="0" fontId="0" fillId="12" borderId="0" xfId="0" applyFill="1" applyAlignment="1"/>
    <xf numFmtId="0" fontId="0" fillId="54" borderId="0" xfId="0" applyFill="1"/>
    <xf numFmtId="0" fontId="51" fillId="54" borderId="0" xfId="0" applyFont="1" applyFill="1" applyAlignment="1">
      <alignment horizontal="center"/>
    </xf>
    <xf numFmtId="0" fontId="51" fillId="56" borderId="0" xfId="0" applyFont="1" applyFill="1" applyAlignment="1">
      <alignment horizontal="center"/>
    </xf>
    <xf numFmtId="0" fontId="0" fillId="56" borderId="0" xfId="0" applyFill="1"/>
    <xf numFmtId="0" fontId="0" fillId="55" borderId="0" xfId="0" applyFill="1"/>
    <xf numFmtId="0" fontId="0" fillId="57" borderId="0" xfId="0" applyFill="1"/>
    <xf numFmtId="0" fontId="52" fillId="57" borderId="0" xfId="0" applyFont="1" applyFill="1"/>
    <xf numFmtId="0" fontId="9" fillId="10" borderId="0" xfId="2" applyFont="1" applyFill="1" applyBorder="1" applyAlignment="1">
      <alignment horizontal="center"/>
    </xf>
    <xf numFmtId="3" fontId="21" fillId="10" borderId="0" xfId="2" applyNumberFormat="1" applyFont="1" applyFill="1" applyBorder="1" applyAlignment="1">
      <alignment horizontal="right" vertical="center"/>
    </xf>
    <xf numFmtId="3" fontId="21" fillId="10" borderId="2" xfId="2" applyNumberFormat="1" applyFont="1" applyFill="1" applyBorder="1" applyAlignment="1">
      <alignment horizontal="right" vertical="center"/>
    </xf>
    <xf numFmtId="3" fontId="21" fillId="10" borderId="0" xfId="2" applyNumberFormat="1" applyFont="1" applyFill="1" applyBorder="1" applyAlignment="1">
      <alignment vertical="center"/>
    </xf>
    <xf numFmtId="3" fontId="21" fillId="10" borderId="2" xfId="2" applyNumberFormat="1" applyFont="1" applyFill="1" applyBorder="1" applyAlignment="1">
      <alignment vertical="center"/>
    </xf>
    <xf numFmtId="0" fontId="19" fillId="10" borderId="7" xfId="2" applyFont="1" applyFill="1" applyBorder="1" applyAlignment="1">
      <alignment vertical="center"/>
    </xf>
    <xf numFmtId="0" fontId="19" fillId="10" borderId="0" xfId="2" applyFont="1" applyFill="1" applyBorder="1" applyAlignment="1">
      <alignment vertical="center"/>
    </xf>
    <xf numFmtId="0" fontId="0" fillId="59" borderId="0" xfId="0" applyFill="1"/>
    <xf numFmtId="0" fontId="0" fillId="59" borderId="96" xfId="0" applyFill="1" applyBorder="1"/>
    <xf numFmtId="0" fontId="52" fillId="59" borderId="0" xfId="0" applyFont="1" applyFill="1" applyBorder="1"/>
    <xf numFmtId="0" fontId="52" fillId="59" borderId="0" xfId="0" applyFont="1" applyFill="1"/>
    <xf numFmtId="0" fontId="0" fillId="61" borderId="0" xfId="0" applyFill="1"/>
    <xf numFmtId="0" fontId="0" fillId="62" borderId="0" xfId="0" applyFill="1"/>
    <xf numFmtId="0" fontId="0" fillId="62" borderId="0" xfId="0" applyFill="1" applyBorder="1"/>
    <xf numFmtId="0" fontId="55" fillId="62" borderId="0" xfId="0" applyFont="1" applyFill="1" applyBorder="1" applyAlignment="1">
      <alignment vertical="center"/>
    </xf>
    <xf numFmtId="0" fontId="0" fillId="62" borderId="0" xfId="0" applyFont="1" applyFill="1"/>
    <xf numFmtId="0" fontId="62" fillId="62" borderId="0" xfId="0" applyFont="1" applyFill="1" applyBorder="1" applyAlignment="1">
      <alignment horizontal="center" vertical="top"/>
    </xf>
    <xf numFmtId="0" fontId="62" fillId="62" borderId="0" xfId="0" applyFont="1" applyFill="1" applyAlignment="1">
      <alignment horizontal="center" vertical="top"/>
    </xf>
    <xf numFmtId="0" fontId="62" fillId="62" borderId="0" xfId="0" applyFont="1" applyFill="1" applyBorder="1" applyAlignment="1">
      <alignment vertical="center"/>
    </xf>
    <xf numFmtId="0" fontId="64" fillId="62" borderId="0" xfId="0" applyFont="1" applyFill="1" applyBorder="1" applyAlignment="1">
      <alignment vertical="center"/>
    </xf>
    <xf numFmtId="3" fontId="62" fillId="6" borderId="0" xfId="1" applyNumberFormat="1" applyFont="1" applyFill="1" applyBorder="1" applyAlignment="1" applyProtection="1">
      <alignment horizontal="center" vertical="center"/>
      <protection locked="0"/>
    </xf>
    <xf numFmtId="0" fontId="64" fillId="62" borderId="0" xfId="0" applyFont="1" applyFill="1"/>
    <xf numFmtId="0" fontId="64" fillId="12" borderId="0" xfId="0" applyFont="1" applyFill="1" applyBorder="1"/>
    <xf numFmtId="0" fontId="54" fillId="63" borderId="0" xfId="0" applyFont="1" applyFill="1" applyBorder="1" applyAlignment="1">
      <alignment vertical="center"/>
    </xf>
    <xf numFmtId="0" fontId="54" fillId="59" borderId="0" xfId="0" applyFont="1" applyFill="1" applyBorder="1" applyAlignment="1">
      <alignment vertical="center"/>
    </xf>
    <xf numFmtId="0" fontId="64" fillId="59" borderId="0" xfId="0" applyFont="1" applyFill="1"/>
    <xf numFmtId="0" fontId="55" fillId="59" borderId="0" xfId="0" applyFont="1" applyFill="1" applyBorder="1" applyAlignment="1">
      <alignment vertical="center"/>
    </xf>
    <xf numFmtId="0" fontId="0" fillId="63" borderId="0" xfId="0" applyFill="1"/>
    <xf numFmtId="0" fontId="56" fillId="62" borderId="0" xfId="0" applyFont="1" applyFill="1" applyBorder="1" applyAlignment="1">
      <alignment horizontal="left" vertical="center"/>
    </xf>
    <xf numFmtId="0" fontId="65" fillId="59" borderId="96" xfId="0" applyFont="1" applyFill="1" applyBorder="1" applyAlignment="1">
      <alignment vertical="top"/>
    </xf>
    <xf numFmtId="0" fontId="24" fillId="2" borderId="1" xfId="1" applyFont="1" applyBorder="1" applyAlignment="1" applyProtection="1">
      <alignment horizontal="center" vertical="center"/>
    </xf>
    <xf numFmtId="0" fontId="66" fillId="51" borderId="0" xfId="2" applyFont="1" applyFill="1" applyBorder="1" applyAlignment="1">
      <alignment vertical="center" wrapText="1"/>
    </xf>
    <xf numFmtId="3" fontId="24" fillId="2" borderId="49" xfId="1" applyNumberFormat="1" applyFont="1" applyBorder="1" applyAlignment="1" applyProtection="1">
      <alignment horizontal="center" vertical="center"/>
    </xf>
    <xf numFmtId="0" fontId="24" fillId="2" borderId="54" xfId="1" applyFont="1" applyBorder="1" applyAlignment="1" applyProtection="1">
      <alignment horizontal="center" vertical="center"/>
    </xf>
    <xf numFmtId="0" fontId="24" fillId="13" borderId="1" xfId="1" applyFont="1" applyFill="1" applyBorder="1" applyAlignment="1" applyProtection="1">
      <alignment horizontal="center" vertical="center"/>
    </xf>
    <xf numFmtId="0" fontId="24" fillId="2" borderId="49" xfId="1" applyFont="1" applyBorder="1" applyAlignment="1" applyProtection="1">
      <alignment horizontal="center" vertical="center"/>
    </xf>
    <xf numFmtId="0" fontId="24" fillId="2" borderId="51" xfId="1" applyFont="1" applyBorder="1" applyAlignment="1" applyProtection="1">
      <alignment horizontal="center" vertical="center"/>
    </xf>
    <xf numFmtId="0" fontId="24" fillId="2" borderId="52" xfId="1" applyFont="1" applyBorder="1" applyAlignment="1" applyProtection="1">
      <alignment horizontal="center" vertical="center"/>
    </xf>
    <xf numFmtId="0" fontId="24" fillId="2" borderId="56" xfId="1" applyFont="1" applyBorder="1" applyAlignment="1" applyProtection="1">
      <alignment horizontal="center" vertical="center"/>
    </xf>
    <xf numFmtId="0" fontId="2" fillId="8" borderId="0" xfId="2" applyFill="1" applyBorder="1"/>
    <xf numFmtId="3" fontId="27" fillId="10" borderId="8" xfId="2" applyNumberFormat="1" applyFont="1" applyFill="1" applyBorder="1" applyAlignment="1">
      <alignment horizontal="center" vertical="center"/>
    </xf>
    <xf numFmtId="3" fontId="28" fillId="10" borderId="8" xfId="2" applyNumberFormat="1" applyFont="1" applyFill="1" applyBorder="1" applyAlignment="1">
      <alignment horizontal="center" vertical="center"/>
    </xf>
    <xf numFmtId="0" fontId="24" fillId="2" borderId="100" xfId="1" applyFont="1" applyBorder="1" applyAlignment="1" applyProtection="1">
      <alignment horizontal="center" vertical="center"/>
    </xf>
    <xf numFmtId="0" fontId="24" fillId="2" borderId="97" xfId="1" applyFont="1" applyBorder="1" applyAlignment="1" applyProtection="1">
      <alignment horizontal="center" vertical="center"/>
    </xf>
    <xf numFmtId="0" fontId="24" fillId="2" borderId="101" xfId="1" applyFont="1" applyBorder="1" applyAlignment="1" applyProtection="1">
      <alignment horizontal="center" vertical="center"/>
    </xf>
    <xf numFmtId="0" fontId="24" fillId="13" borderId="102" xfId="1" applyFont="1" applyFill="1" applyBorder="1" applyAlignment="1" applyProtection="1">
      <alignment horizontal="center" vertical="center"/>
    </xf>
    <xf numFmtId="0" fontId="24" fillId="2" borderId="102" xfId="1" applyFont="1" applyBorder="1" applyAlignment="1" applyProtection="1">
      <alignment horizontal="center" vertical="center"/>
    </xf>
    <xf numFmtId="0" fontId="24" fillId="2" borderId="99" xfId="1" applyFont="1" applyBorder="1" applyAlignment="1" applyProtection="1">
      <alignment horizontal="center" vertical="center"/>
    </xf>
    <xf numFmtId="165" fontId="1" fillId="2" borderId="99" xfId="1" applyNumberFormat="1" applyBorder="1" applyAlignment="1" applyProtection="1">
      <alignment horizontal="center" vertical="center"/>
    </xf>
    <xf numFmtId="165" fontId="1" fillId="2" borderId="97" xfId="1" applyNumberFormat="1" applyBorder="1" applyAlignment="1" applyProtection="1">
      <alignment horizontal="center" vertical="center"/>
    </xf>
    <xf numFmtId="165" fontId="1" fillId="2" borderId="98" xfId="1" applyNumberFormat="1" applyBorder="1" applyAlignment="1" applyProtection="1">
      <alignment horizontal="center" vertical="center"/>
    </xf>
    <xf numFmtId="0" fontId="0" fillId="64" borderId="0" xfId="0" applyFill="1"/>
    <xf numFmtId="168" fontId="69" fillId="14" borderId="0" xfId="2" applyNumberFormat="1" applyFont="1" applyFill="1"/>
    <xf numFmtId="0" fontId="57" fillId="60" borderId="0" xfId="0" applyFont="1" applyFill="1" applyAlignment="1">
      <alignment horizontal="center"/>
    </xf>
    <xf numFmtId="0" fontId="66" fillId="51" borderId="0" xfId="2" applyFont="1" applyFill="1" applyBorder="1" applyAlignment="1">
      <alignment horizontal="center" vertical="center" wrapText="1"/>
    </xf>
    <xf numFmtId="0" fontId="51" fillId="55" borderId="0" xfId="0" applyFont="1" applyFill="1" applyAlignment="1">
      <alignment horizontal="center" vertical="top"/>
    </xf>
    <xf numFmtId="3" fontId="26" fillId="7" borderId="0" xfId="2" applyNumberFormat="1" applyFont="1" applyFill="1" applyBorder="1" applyAlignment="1">
      <alignment horizontal="center" vertical="center"/>
    </xf>
    <xf numFmtId="0" fontId="61" fillId="60" borderId="0" xfId="0" applyFont="1" applyFill="1" applyAlignment="1">
      <alignment horizontal="center"/>
    </xf>
    <xf numFmtId="167" fontId="22" fillId="4" borderId="0" xfId="2" applyNumberFormat="1" applyFont="1" applyFill="1" applyBorder="1" applyAlignment="1" applyProtection="1">
      <alignment horizontal="center" vertical="center"/>
    </xf>
    <xf numFmtId="0" fontId="50" fillId="53" borderId="0" xfId="0" applyFont="1" applyFill="1" applyAlignment="1">
      <alignment horizontal="center"/>
    </xf>
    <xf numFmtId="0" fontId="53" fillId="58" borderId="0" xfId="0" applyFont="1" applyFill="1" applyAlignment="1">
      <alignment horizontal="center" wrapText="1"/>
    </xf>
    <xf numFmtId="0" fontId="51" fillId="54" borderId="0" xfId="0" applyFont="1" applyFill="1" applyAlignment="1">
      <alignment horizontal="left" vertical="top"/>
    </xf>
    <xf numFmtId="0" fontId="54" fillId="63" borderId="0" xfId="0" applyFont="1" applyFill="1" applyBorder="1" applyAlignment="1">
      <alignment horizontal="left" vertical="center"/>
    </xf>
    <xf numFmtId="0" fontId="63" fillId="63" borderId="0" xfId="0" applyFont="1" applyFill="1" applyBorder="1" applyAlignment="1">
      <alignment horizontal="center"/>
    </xf>
    <xf numFmtId="165" fontId="24" fillId="2" borderId="94" xfId="1" applyNumberFormat="1" applyFont="1" applyBorder="1" applyAlignment="1" applyProtection="1">
      <alignment horizontal="center" vertical="center"/>
      <protection locked="0"/>
    </xf>
    <xf numFmtId="165" fontId="24" fillId="2" borderId="95" xfId="1" applyNumberFormat="1" applyFont="1" applyBorder="1" applyAlignment="1" applyProtection="1">
      <alignment horizontal="center" vertical="center"/>
      <protection locked="0"/>
    </xf>
    <xf numFmtId="3" fontId="27" fillId="10" borderId="50" xfId="2" applyNumberFormat="1" applyFont="1" applyFill="1" applyBorder="1" applyAlignment="1">
      <alignment horizontal="center" vertical="center"/>
    </xf>
    <xf numFmtId="3" fontId="27" fillId="10" borderId="48" xfId="2" applyNumberFormat="1" applyFont="1" applyFill="1" applyBorder="1" applyAlignment="1">
      <alignment horizontal="center" vertical="center"/>
    </xf>
    <xf numFmtId="3" fontId="27" fillId="10" borderId="55" xfId="2" applyNumberFormat="1" applyFont="1" applyFill="1" applyBorder="1" applyAlignment="1">
      <alignment horizontal="center" vertical="center"/>
    </xf>
    <xf numFmtId="3" fontId="27" fillId="10" borderId="57" xfId="2" applyNumberFormat="1" applyFont="1" applyFill="1" applyBorder="1" applyAlignment="1">
      <alignment horizontal="center" vertical="center"/>
    </xf>
    <xf numFmtId="3" fontId="27" fillId="10" borderId="58" xfId="2" applyNumberFormat="1" applyFont="1" applyFill="1" applyBorder="1" applyAlignment="1">
      <alignment horizontal="center" vertical="center"/>
    </xf>
    <xf numFmtId="3" fontId="27" fillId="10" borderId="59" xfId="2" applyNumberFormat="1" applyFont="1" applyFill="1" applyBorder="1" applyAlignment="1">
      <alignment horizontal="center" vertical="center"/>
    </xf>
    <xf numFmtId="3" fontId="20" fillId="7" borderId="17" xfId="2" applyNumberFormat="1" applyFont="1" applyFill="1" applyBorder="1" applyAlignment="1">
      <alignment horizontal="center" vertical="center"/>
    </xf>
    <xf numFmtId="3" fontId="20" fillId="7" borderId="0" xfId="2" applyNumberFormat="1" applyFont="1" applyFill="1" applyBorder="1" applyAlignment="1">
      <alignment horizontal="center" vertical="center"/>
    </xf>
    <xf numFmtId="3" fontId="19" fillId="5" borderId="9" xfId="2" applyNumberFormat="1" applyFont="1" applyFill="1" applyBorder="1" applyAlignment="1">
      <alignment horizontal="center" vertical="center" wrapText="1"/>
    </xf>
    <xf numFmtId="3" fontId="19" fillId="5" borderId="47" xfId="2" applyNumberFormat="1" applyFont="1" applyFill="1" applyBorder="1" applyAlignment="1">
      <alignment horizontal="center" vertical="center" wrapText="1"/>
    </xf>
    <xf numFmtId="0" fontId="11" fillId="7" borderId="11" xfId="2" applyFont="1" applyFill="1" applyBorder="1" applyAlignment="1">
      <alignment horizontal="center"/>
    </xf>
    <xf numFmtId="0" fontId="11" fillId="7" borderId="13" xfId="2" applyFont="1" applyFill="1" applyBorder="1" applyAlignment="1">
      <alignment horizontal="center"/>
    </xf>
    <xf numFmtId="0" fontId="11" fillId="7" borderId="12" xfId="2" applyFont="1" applyFill="1" applyBorder="1" applyAlignment="1">
      <alignment horizontal="center"/>
    </xf>
    <xf numFmtId="3" fontId="14" fillId="6" borderId="11" xfId="2" applyNumberFormat="1" applyFont="1" applyFill="1" applyBorder="1" applyAlignment="1">
      <alignment horizontal="center"/>
    </xf>
    <xf numFmtId="3" fontId="14" fillId="6" borderId="13" xfId="2" applyNumberFormat="1" applyFont="1" applyFill="1" applyBorder="1" applyAlignment="1">
      <alignment horizontal="center"/>
    </xf>
    <xf numFmtId="0" fontId="11" fillId="18" borderId="11" xfId="2" applyFont="1" applyFill="1" applyBorder="1" applyAlignment="1">
      <alignment horizontal="center" vertical="center"/>
    </xf>
    <xf numFmtId="0" fontId="11" fillId="18" borderId="12" xfId="2" applyFont="1" applyFill="1" applyBorder="1" applyAlignment="1">
      <alignment horizontal="center" vertical="center"/>
    </xf>
    <xf numFmtId="0" fontId="11" fillId="18" borderId="13" xfId="2" applyFont="1" applyFill="1" applyBorder="1" applyAlignment="1">
      <alignment horizontal="center" vertical="center"/>
    </xf>
    <xf numFmtId="0" fontId="29" fillId="7" borderId="14" xfId="2" applyFont="1" applyFill="1" applyBorder="1" applyAlignment="1">
      <alignment horizontal="center"/>
    </xf>
    <xf numFmtId="0" fontId="29" fillId="7" borderId="15" xfId="2" applyFont="1" applyFill="1" applyBorder="1" applyAlignment="1">
      <alignment horizontal="center"/>
    </xf>
    <xf numFmtId="3" fontId="14" fillId="6" borderId="12" xfId="2" applyNumberFormat="1" applyFont="1" applyFill="1" applyBorder="1" applyAlignment="1">
      <alignment horizontal="center"/>
    </xf>
    <xf numFmtId="3" fontId="11" fillId="8" borderId="17" xfId="2" applyNumberFormat="1" applyFont="1" applyFill="1" applyBorder="1" applyAlignment="1">
      <alignment horizontal="center" vertical="center"/>
    </xf>
    <xf numFmtId="0" fontId="11" fillId="40" borderId="11" xfId="2" applyFont="1" applyFill="1" applyBorder="1" applyAlignment="1">
      <alignment horizontal="center" vertical="center"/>
    </xf>
    <xf numFmtId="0" fontId="11" fillId="40" borderId="12" xfId="2" applyFont="1" applyFill="1" applyBorder="1" applyAlignment="1">
      <alignment horizontal="center" vertical="center"/>
    </xf>
    <xf numFmtId="0" fontId="11" fillId="40" borderId="13" xfId="2" applyFont="1" applyFill="1" applyBorder="1" applyAlignment="1">
      <alignment horizontal="center" vertical="center"/>
    </xf>
    <xf numFmtId="3" fontId="23" fillId="42" borderId="11" xfId="2" applyNumberFormat="1" applyFont="1" applyFill="1" applyBorder="1" applyAlignment="1">
      <alignment horizontal="center" vertical="center"/>
    </xf>
    <xf numFmtId="3" fontId="23" fillId="42" borderId="12" xfId="2" applyNumberFormat="1" applyFont="1" applyFill="1" applyBorder="1" applyAlignment="1">
      <alignment horizontal="center" vertical="center"/>
    </xf>
    <xf numFmtId="3" fontId="23" fillId="42" borderId="13" xfId="2" applyNumberFormat="1" applyFont="1" applyFill="1" applyBorder="1" applyAlignment="1">
      <alignment horizontal="center" vertical="center"/>
    </xf>
    <xf numFmtId="0" fontId="33" fillId="41" borderId="11" xfId="2" applyFont="1" applyFill="1" applyBorder="1" applyAlignment="1">
      <alignment horizontal="center" vertical="center"/>
    </xf>
    <xf numFmtId="0" fontId="33" fillId="41" borderId="12" xfId="2" applyFont="1" applyFill="1" applyBorder="1" applyAlignment="1">
      <alignment horizontal="center" vertical="center"/>
    </xf>
    <xf numFmtId="0" fontId="33" fillId="41" borderId="13" xfId="2" applyFont="1" applyFill="1" applyBorder="1" applyAlignment="1">
      <alignment horizontal="center" vertical="center"/>
    </xf>
    <xf numFmtId="0" fontId="33" fillId="9" borderId="18" xfId="2" applyFont="1" applyFill="1" applyBorder="1" applyAlignment="1">
      <alignment horizontal="center" vertical="center"/>
    </xf>
    <xf numFmtId="0" fontId="33" fillId="9" borderId="19" xfId="2" applyFont="1" applyFill="1" applyBorder="1" applyAlignment="1">
      <alignment horizontal="center" vertical="center"/>
    </xf>
    <xf numFmtId="0" fontId="33" fillId="9" borderId="20" xfId="2" applyFont="1" applyFill="1" applyBorder="1" applyAlignment="1">
      <alignment horizontal="center" vertical="center"/>
    </xf>
    <xf numFmtId="4" fontId="33" fillId="32" borderId="11" xfId="2" applyNumberFormat="1" applyFont="1" applyFill="1" applyBorder="1" applyAlignment="1">
      <alignment horizontal="center" vertical="center"/>
    </xf>
    <xf numFmtId="4" fontId="33" fillId="32" borderId="12" xfId="2" applyNumberFormat="1" applyFont="1" applyFill="1" applyBorder="1" applyAlignment="1">
      <alignment horizontal="center" vertical="center"/>
    </xf>
    <xf numFmtId="4" fontId="33" fillId="32" borderId="13" xfId="2" applyNumberFormat="1" applyFont="1" applyFill="1" applyBorder="1" applyAlignment="1">
      <alignment horizontal="center" vertical="center"/>
    </xf>
    <xf numFmtId="0" fontId="33" fillId="18" borderId="19" xfId="2" applyFont="1" applyFill="1" applyBorder="1" applyAlignment="1">
      <alignment horizontal="center" vertical="center"/>
    </xf>
    <xf numFmtId="0" fontId="33" fillId="18" borderId="0" xfId="2" applyFont="1" applyFill="1" applyBorder="1" applyAlignment="1">
      <alignment horizontal="center" vertical="center"/>
    </xf>
    <xf numFmtId="0" fontId="33" fillId="18" borderId="20" xfId="2" applyFont="1" applyFill="1" applyBorder="1" applyAlignment="1">
      <alignment horizontal="center" vertical="center"/>
    </xf>
    <xf numFmtId="0" fontId="31" fillId="51" borderId="71" xfId="2" applyFont="1" applyFill="1" applyBorder="1" applyAlignment="1">
      <alignment horizontal="center" vertical="center" wrapText="1"/>
    </xf>
    <xf numFmtId="0" fontId="31" fillId="51" borderId="71" xfId="2" applyFont="1" applyFill="1" applyBorder="1" applyAlignment="1">
      <alignment horizontal="center" vertical="center"/>
    </xf>
    <xf numFmtId="3" fontId="43" fillId="51" borderId="11" xfId="2" applyNumberFormat="1" applyFont="1" applyFill="1" applyBorder="1" applyAlignment="1">
      <alignment horizontal="center" vertical="center"/>
    </xf>
    <xf numFmtId="3" fontId="43" fillId="51" borderId="12" xfId="2" applyNumberFormat="1" applyFont="1" applyFill="1" applyBorder="1" applyAlignment="1">
      <alignment horizontal="center" vertical="center"/>
    </xf>
    <xf numFmtId="0" fontId="30" fillId="49" borderId="0" xfId="2" applyFont="1" applyFill="1" applyAlignment="1">
      <alignment horizontal="center" vertical="center" textRotation="90"/>
    </xf>
  </cellXfs>
  <cellStyles count="4">
    <cellStyle name="Eingabe" xfId="1" builtinId="20"/>
    <cellStyle name="Standard" xfId="0" builtinId="0"/>
    <cellStyle name="Standard 2" xfId="2" xr:uid="{F1719B53-EA48-424F-93B1-CDDB8AC0F756}"/>
    <cellStyle name="Standard 2 2" xfId="3" xr:uid="{6440C947-F561-4F7B-93DB-029607527A3E}"/>
  </cellStyles>
  <dxfs count="88">
    <dxf>
      <font>
        <color auto="1"/>
      </font>
      <fill>
        <patternFill>
          <bgColor theme="9" tint="0.59996337778862885"/>
        </patternFill>
      </fill>
    </dxf>
    <dxf>
      <font>
        <b/>
        <i val="0"/>
        <condense val="0"/>
        <extend val="0"/>
        <color indexed="8"/>
      </font>
      <fill>
        <patternFill>
          <bgColor rgb="FFFF5D5D"/>
        </patternFill>
      </fill>
      <border>
        <bottom style="thin">
          <color indexed="64"/>
        </bottom>
      </border>
    </dxf>
    <dxf>
      <font>
        <b val="0"/>
        <i/>
        <condense val="0"/>
        <extend val="0"/>
        <color indexed="8"/>
      </font>
      <fill>
        <patternFill>
          <fgColor indexed="14"/>
          <bgColor rgb="FFFF9BAC"/>
        </patternFill>
      </fill>
      <border>
        <bottom style="thin">
          <color indexed="9"/>
        </bottom>
      </border>
    </dxf>
    <dxf>
      <font>
        <condense val="0"/>
        <extend val="0"/>
        <color indexed="8"/>
      </font>
      <fill>
        <patternFill>
          <bgColor rgb="FFFFB7B7"/>
        </patternFill>
      </fill>
      <border>
        <bottom style="thin">
          <color indexed="9"/>
        </bottom>
      </border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  <condense val="0"/>
        <extend val="0"/>
        <color indexed="8"/>
      </font>
      <fill>
        <patternFill>
          <bgColor rgb="FFFF5D5D"/>
        </patternFill>
      </fill>
      <border>
        <bottom style="thin">
          <color indexed="64"/>
        </bottom>
      </border>
    </dxf>
    <dxf>
      <font>
        <b val="0"/>
        <i/>
        <condense val="0"/>
        <extend val="0"/>
        <color indexed="8"/>
      </font>
      <fill>
        <patternFill>
          <fgColor indexed="14"/>
          <bgColor rgb="FFFF9BAC"/>
        </patternFill>
      </fill>
      <border>
        <bottom style="thin">
          <color indexed="9"/>
        </bottom>
      </border>
    </dxf>
    <dxf>
      <font>
        <condense val="0"/>
        <extend val="0"/>
        <color indexed="8"/>
      </font>
      <fill>
        <patternFill>
          <bgColor rgb="FFFFB7B7"/>
        </patternFill>
      </fill>
      <border>
        <bottom style="thin">
          <color indexed="9"/>
        </bottom>
      </border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  <condense val="0"/>
        <extend val="0"/>
        <color indexed="8"/>
      </font>
      <fill>
        <patternFill>
          <bgColor rgb="FFFF5D5D"/>
        </patternFill>
      </fill>
      <border>
        <bottom style="thin">
          <color indexed="64"/>
        </bottom>
      </border>
    </dxf>
    <dxf>
      <font>
        <b val="0"/>
        <i/>
        <condense val="0"/>
        <extend val="0"/>
        <color indexed="8"/>
      </font>
      <fill>
        <patternFill>
          <fgColor indexed="14"/>
          <bgColor rgb="FFFF9BAC"/>
        </patternFill>
      </fill>
      <border>
        <bottom style="thin">
          <color indexed="9"/>
        </bottom>
      </border>
    </dxf>
    <dxf>
      <font>
        <condense val="0"/>
        <extend val="0"/>
        <color indexed="8"/>
      </font>
      <fill>
        <patternFill>
          <bgColor rgb="FFFFB7B7"/>
        </patternFill>
      </fill>
      <border>
        <bottom style="thin">
          <color indexed="9"/>
        </bottom>
      </border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  <condense val="0"/>
        <extend val="0"/>
        <color indexed="8"/>
      </font>
      <fill>
        <patternFill>
          <bgColor rgb="FFFF5D5D"/>
        </patternFill>
      </fill>
      <border>
        <bottom style="thin">
          <color indexed="64"/>
        </bottom>
      </border>
    </dxf>
    <dxf>
      <font>
        <b val="0"/>
        <i/>
        <condense val="0"/>
        <extend val="0"/>
        <color indexed="8"/>
      </font>
      <fill>
        <patternFill>
          <fgColor indexed="14"/>
          <bgColor rgb="FFFF9BAC"/>
        </patternFill>
      </fill>
      <border>
        <bottom style="thin">
          <color indexed="9"/>
        </bottom>
      </border>
    </dxf>
    <dxf>
      <font>
        <condense val="0"/>
        <extend val="0"/>
        <color indexed="8"/>
      </font>
      <fill>
        <patternFill>
          <bgColor rgb="FFFFB7B7"/>
        </patternFill>
      </fill>
      <border>
        <bottom style="thin">
          <color indexed="9"/>
        </bottom>
      </border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  <condense val="0"/>
        <extend val="0"/>
        <color indexed="8"/>
      </font>
      <fill>
        <patternFill>
          <bgColor rgb="FFFF5D5D"/>
        </patternFill>
      </fill>
      <border>
        <bottom style="thin">
          <color indexed="64"/>
        </bottom>
      </border>
    </dxf>
    <dxf>
      <font>
        <b val="0"/>
        <i/>
        <condense val="0"/>
        <extend val="0"/>
        <color indexed="8"/>
      </font>
      <fill>
        <patternFill>
          <fgColor indexed="14"/>
          <bgColor rgb="FFFF9BAC"/>
        </patternFill>
      </fill>
      <border>
        <bottom style="thin">
          <color indexed="9"/>
        </bottom>
      </border>
    </dxf>
    <dxf>
      <font>
        <condense val="0"/>
        <extend val="0"/>
        <color indexed="8"/>
      </font>
      <fill>
        <patternFill>
          <bgColor rgb="FFFFB7B7"/>
        </patternFill>
      </fill>
      <border>
        <bottom style="thin">
          <color indexed="9"/>
        </bottom>
      </border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  <condense val="0"/>
        <extend val="0"/>
        <color indexed="8"/>
      </font>
      <fill>
        <patternFill>
          <bgColor rgb="FFFF5D5D"/>
        </patternFill>
      </fill>
      <border>
        <bottom style="thin">
          <color indexed="64"/>
        </bottom>
      </border>
    </dxf>
    <dxf>
      <font>
        <b val="0"/>
        <i/>
        <condense val="0"/>
        <extend val="0"/>
        <color indexed="8"/>
      </font>
      <fill>
        <patternFill>
          <fgColor indexed="14"/>
          <bgColor rgb="FFFF9BAC"/>
        </patternFill>
      </fill>
      <border>
        <bottom style="thin">
          <color indexed="9"/>
        </bottom>
      </border>
    </dxf>
    <dxf>
      <font>
        <condense val="0"/>
        <extend val="0"/>
        <color indexed="8"/>
      </font>
      <fill>
        <patternFill>
          <bgColor rgb="FFFFB7B7"/>
        </patternFill>
      </fill>
      <border>
        <bottom style="thin">
          <color indexed="9"/>
        </bottom>
      </border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  <condense val="0"/>
        <extend val="0"/>
        <color indexed="8"/>
      </font>
      <fill>
        <patternFill>
          <bgColor rgb="FFFF5D5D"/>
        </patternFill>
      </fill>
      <border>
        <bottom style="thin">
          <color indexed="64"/>
        </bottom>
      </border>
    </dxf>
    <dxf>
      <font>
        <b val="0"/>
        <i/>
        <condense val="0"/>
        <extend val="0"/>
        <color indexed="8"/>
      </font>
      <fill>
        <patternFill>
          <fgColor indexed="14"/>
          <bgColor rgb="FFFF9BAC"/>
        </patternFill>
      </fill>
      <border>
        <bottom style="thin">
          <color indexed="9"/>
        </bottom>
      </border>
    </dxf>
    <dxf>
      <font>
        <condense val="0"/>
        <extend val="0"/>
        <color indexed="8"/>
      </font>
      <fill>
        <patternFill>
          <bgColor rgb="FFFFB7B7"/>
        </patternFill>
      </fill>
      <border>
        <bottom style="thin">
          <color indexed="9"/>
        </bottom>
      </border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  <condense val="0"/>
        <extend val="0"/>
        <color indexed="8"/>
      </font>
      <fill>
        <patternFill>
          <bgColor rgb="FFFF5D5D"/>
        </patternFill>
      </fill>
      <border>
        <bottom style="thin">
          <color indexed="64"/>
        </bottom>
      </border>
    </dxf>
    <dxf>
      <font>
        <b val="0"/>
        <i/>
        <condense val="0"/>
        <extend val="0"/>
        <color indexed="8"/>
      </font>
      <fill>
        <patternFill>
          <fgColor indexed="14"/>
          <bgColor rgb="FFFF9BAC"/>
        </patternFill>
      </fill>
      <border>
        <bottom style="thin">
          <color indexed="9"/>
        </bottom>
      </border>
    </dxf>
    <dxf>
      <font>
        <condense val="0"/>
        <extend val="0"/>
        <color indexed="8"/>
      </font>
      <fill>
        <patternFill>
          <bgColor rgb="FFFFB7B7"/>
        </patternFill>
      </fill>
      <border>
        <bottom style="thin">
          <color indexed="9"/>
        </bottom>
      </border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  <condense val="0"/>
        <extend val="0"/>
        <color indexed="8"/>
      </font>
      <fill>
        <patternFill>
          <bgColor rgb="FFFF5D5D"/>
        </patternFill>
      </fill>
      <border>
        <bottom style="thin">
          <color indexed="64"/>
        </bottom>
      </border>
    </dxf>
    <dxf>
      <font>
        <b val="0"/>
        <i/>
        <condense val="0"/>
        <extend val="0"/>
        <color indexed="8"/>
      </font>
      <fill>
        <patternFill>
          <fgColor indexed="14"/>
          <bgColor rgb="FFFF9BAC"/>
        </patternFill>
      </fill>
      <border>
        <bottom style="thin">
          <color indexed="9"/>
        </bottom>
      </border>
    </dxf>
    <dxf>
      <font>
        <condense val="0"/>
        <extend val="0"/>
        <color indexed="8"/>
      </font>
      <fill>
        <patternFill>
          <bgColor rgb="FFFFB7B7"/>
        </patternFill>
      </fill>
      <border>
        <bottom style="thin">
          <color indexed="9"/>
        </bottom>
      </border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  <condense val="0"/>
        <extend val="0"/>
        <color indexed="8"/>
      </font>
      <fill>
        <patternFill>
          <bgColor rgb="FFFF5D5D"/>
        </patternFill>
      </fill>
      <border>
        <bottom style="thin">
          <color indexed="64"/>
        </bottom>
      </border>
    </dxf>
    <dxf>
      <font>
        <b val="0"/>
        <i/>
        <condense val="0"/>
        <extend val="0"/>
        <color indexed="8"/>
      </font>
      <fill>
        <patternFill>
          <fgColor indexed="14"/>
          <bgColor rgb="FFFF9BAC"/>
        </patternFill>
      </fill>
      <border>
        <bottom style="thin">
          <color indexed="9"/>
        </bottom>
      </border>
    </dxf>
    <dxf>
      <font>
        <condense val="0"/>
        <extend val="0"/>
        <color indexed="8"/>
      </font>
      <fill>
        <patternFill>
          <bgColor rgb="FFFFB7B7"/>
        </patternFill>
      </fill>
      <border>
        <bottom style="thin">
          <color indexed="9"/>
        </bottom>
      </border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  <condense val="0"/>
        <extend val="0"/>
        <color indexed="8"/>
      </font>
      <fill>
        <patternFill>
          <bgColor rgb="FFFF5D5D"/>
        </patternFill>
      </fill>
      <border>
        <bottom style="thin">
          <color indexed="64"/>
        </bottom>
      </border>
    </dxf>
    <dxf>
      <font>
        <b val="0"/>
        <i/>
        <condense val="0"/>
        <extend val="0"/>
        <color indexed="8"/>
      </font>
      <fill>
        <patternFill>
          <fgColor indexed="14"/>
          <bgColor rgb="FFFF9BAC"/>
        </patternFill>
      </fill>
      <border>
        <bottom style="thin">
          <color indexed="9"/>
        </bottom>
      </border>
    </dxf>
    <dxf>
      <font>
        <condense val="0"/>
        <extend val="0"/>
        <color indexed="8"/>
      </font>
      <fill>
        <patternFill>
          <bgColor rgb="FFFFB7B7"/>
        </patternFill>
      </fill>
      <border>
        <bottom style="thin">
          <color indexed="9"/>
        </bottom>
      </border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  <condense val="0"/>
        <extend val="0"/>
        <color indexed="8"/>
      </font>
      <fill>
        <patternFill>
          <bgColor rgb="FFFF5D5D"/>
        </patternFill>
      </fill>
      <border>
        <bottom style="thin">
          <color indexed="64"/>
        </bottom>
      </border>
    </dxf>
    <dxf>
      <font>
        <b val="0"/>
        <i/>
        <condense val="0"/>
        <extend val="0"/>
        <color indexed="8"/>
      </font>
      <fill>
        <patternFill>
          <fgColor indexed="14"/>
          <bgColor rgb="FFFF9BAC"/>
        </patternFill>
      </fill>
      <border>
        <bottom style="thin">
          <color indexed="9"/>
        </bottom>
      </border>
    </dxf>
    <dxf>
      <font>
        <condense val="0"/>
        <extend val="0"/>
        <color indexed="8"/>
      </font>
      <fill>
        <patternFill>
          <bgColor rgb="FFFFB7B7"/>
        </patternFill>
      </fill>
      <border>
        <bottom style="thin">
          <color indexed="9"/>
        </bottom>
      </border>
    </dxf>
    <dxf>
      <font>
        <b/>
        <i val="0"/>
        <color rgb="FFA01924"/>
      </font>
      <fill>
        <patternFill>
          <bgColor rgb="FFFFB7B7"/>
        </patternFill>
      </fill>
    </dxf>
    <dxf>
      <font>
        <b/>
        <i val="0"/>
        <color rgb="FFA01924"/>
      </font>
      <fill>
        <patternFill>
          <bgColor rgb="FFFFB7B7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  <border>
        <left/>
        <right/>
        <top/>
        <bottom/>
      </border>
    </dxf>
    <dxf>
      <font>
        <b/>
        <i val="0"/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</border>
    </dxf>
    <dxf>
      <font>
        <color theme="0" tint="-0.14996795556505021"/>
      </font>
      <numFmt numFmtId="2" formatCode="0.00"/>
      <fill>
        <patternFill>
          <bgColor theme="0" tint="-0.14996795556505021"/>
        </patternFill>
      </fill>
      <border>
        <left/>
        <right/>
        <top/>
        <bottom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b/>
        <i val="0"/>
        <color theme="9" tint="-0.499984740745262"/>
      </font>
      <fill>
        <patternFill>
          <bgColor theme="9" tint="0.59996337778862885"/>
        </patternFill>
      </fill>
      <border>
        <left/>
        <right/>
        <top/>
        <bottom/>
      </border>
    </dxf>
    <dxf>
      <font>
        <b/>
        <i val="0"/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</border>
    </dxf>
    <dxf>
      <font>
        <b/>
        <i val="0"/>
        <color theme="9" tint="-0.499984740745262"/>
      </font>
      <fill>
        <patternFill>
          <bgColor theme="9" tint="0.59996337778862885"/>
        </patternFill>
      </fill>
      <border>
        <left/>
        <right/>
        <top/>
        <bottom/>
      </border>
    </dxf>
    <dxf>
      <font>
        <b/>
        <i val="0"/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</border>
    </dxf>
    <dxf>
      <font>
        <color theme="0" tint="-0.14996795556505021"/>
      </font>
      <numFmt numFmtId="2" formatCode="0.00"/>
      <fill>
        <patternFill>
          <bgColor theme="0" tint="-0.14996795556505021"/>
        </patternFill>
      </fill>
      <border>
        <left/>
        <right/>
        <top/>
        <bottom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b/>
        <i val="0"/>
        <color theme="9" tint="-0.499984740745262"/>
      </font>
      <fill>
        <patternFill>
          <bgColor theme="9" tint="0.59996337778862885"/>
        </patternFill>
      </fill>
      <border>
        <left/>
        <right/>
        <top/>
        <bottom/>
      </border>
    </dxf>
    <dxf>
      <font>
        <b/>
        <i val="0"/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</border>
    </dxf>
    <dxf>
      <font>
        <color theme="0" tint="-0.14996795556505021"/>
      </font>
      <numFmt numFmtId="2" formatCode="0.00"/>
      <fill>
        <patternFill>
          <bgColor theme="0" tint="-0.14996795556505021"/>
        </patternFill>
      </fill>
      <border>
        <left/>
        <right/>
        <top/>
        <bottom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numFmt numFmtId="2" formatCode="0.00"/>
      <fill>
        <patternFill>
          <bgColor theme="0" tint="-0.14996795556505021"/>
        </patternFill>
      </fill>
      <border>
        <left/>
        <right/>
        <top/>
        <bottom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b/>
        <i val="0"/>
        <color theme="9" tint="-0.499984740745262"/>
      </font>
      <fill>
        <patternFill>
          <bgColor theme="9" tint="0.59996337778862885"/>
        </patternFill>
      </fill>
      <border>
        <left/>
        <right/>
        <top/>
        <bottom/>
      </border>
    </dxf>
    <dxf>
      <font>
        <b/>
        <i val="0"/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</border>
    </dxf>
    <dxf>
      <font>
        <b/>
        <i val="0"/>
        <color theme="9" tint="-0.499984740745262"/>
      </font>
      <fill>
        <patternFill>
          <bgColor theme="9" tint="0.59996337778862885"/>
        </patternFill>
      </fill>
      <border>
        <left/>
        <right/>
        <top/>
        <bottom/>
      </border>
    </dxf>
    <dxf>
      <font>
        <b/>
        <i val="0"/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</border>
    </dxf>
    <dxf>
      <font>
        <color theme="0" tint="-0.14996795556505021"/>
      </font>
      <numFmt numFmtId="2" formatCode="0.00"/>
      <fill>
        <patternFill>
          <bgColor theme="0" tint="-0.14996795556505021"/>
        </patternFill>
      </fill>
      <border>
        <left/>
        <right/>
        <top/>
        <bottom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numFmt numFmtId="2" formatCode="0.00"/>
      <fill>
        <patternFill>
          <bgColor theme="0" tint="-0.14996795556505021"/>
        </patternFill>
      </fill>
      <border>
        <left/>
        <right/>
        <top/>
        <bottom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b/>
        <i val="0"/>
        <color theme="9" tint="-0.499984740745262"/>
      </font>
      <fill>
        <patternFill>
          <bgColor theme="9" tint="0.59996337778862885"/>
        </patternFill>
      </fill>
      <border>
        <left/>
        <right/>
        <top/>
        <bottom/>
      </border>
    </dxf>
    <dxf>
      <font>
        <b/>
        <i val="0"/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</border>
    </dxf>
    <dxf>
      <font>
        <color theme="0" tint="-0.14996795556505021"/>
      </font>
      <numFmt numFmtId="2" formatCode="0.00"/>
      <fill>
        <patternFill>
          <bgColor theme="0" tint="-0.14996795556505021"/>
        </patternFill>
      </fill>
      <border>
        <left/>
        <right/>
        <top/>
        <bottom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fgColor theme="0" tint="-0.14993743705557422"/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rgb="FFA6A6A6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</dxf>
    <dxf>
      <font>
        <color theme="0" tint="-0.34998626667073579"/>
      </font>
      <fill>
        <patternFill>
          <bgColor theme="0" tint="-0.14996795556505021"/>
        </patternFill>
      </fill>
      <border>
        <left/>
        <right/>
        <top/>
        <bottom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b/>
        <i val="0"/>
        <color theme="9" tint="-0.499984740745262"/>
      </font>
      <fill>
        <patternFill>
          <bgColor theme="9" tint="0.59996337778862885"/>
        </patternFill>
      </fill>
      <border>
        <left/>
        <right/>
        <top/>
        <bottom/>
      </border>
    </dxf>
    <dxf>
      <font>
        <color rgb="FF8A0000"/>
      </font>
      <fill>
        <patternFill>
          <bgColor rgb="FFFFB7B7"/>
        </patternFill>
      </fill>
      <border>
        <left/>
        <right/>
        <top/>
        <bottom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</border>
    </dxf>
  </dxfs>
  <tableStyles count="0" defaultTableStyle="TableStyleMedium2" defaultPivotStyle="PivotStyleLight16"/>
  <colors>
    <mruColors>
      <color rgb="FF353535"/>
      <color rgb="FFC4C4C4"/>
      <color rgb="FFBFBFBF"/>
      <color rgb="FF949494"/>
      <color rgb="FFB01C27"/>
      <color rgb="FFA01924"/>
      <color rgb="FF3A3838"/>
      <color rgb="FFF5F5F7"/>
      <color rgb="FFB8B8C8"/>
      <color rgb="FFE3E3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556737</xdr:colOff>
      <xdr:row>10</xdr:row>
      <xdr:rowOff>172911</xdr:rowOff>
    </xdr:from>
    <xdr:to>
      <xdr:col>32</xdr:col>
      <xdr:colOff>809625</xdr:colOff>
      <xdr:row>31</xdr:row>
      <xdr:rowOff>8940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AEDF399-92C3-40E9-A01B-A3DB5CD2C0B3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alphaModFix amt="9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562" y="2611311"/>
          <a:ext cx="3567588" cy="383652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88107</xdr:colOff>
      <xdr:row>11</xdr:row>
      <xdr:rowOff>378</xdr:rowOff>
    </xdr:from>
    <xdr:to>
      <xdr:col>8</xdr:col>
      <xdr:colOff>521559</xdr:colOff>
      <xdr:row>12</xdr:row>
      <xdr:rowOff>8</xdr:rowOff>
    </xdr:to>
    <xdr:sp macro="" textlink="">
      <xdr:nvSpPr>
        <xdr:cNvPr id="5" name="Rechteck: abgerundete Ecken 4">
          <a:extLst>
            <a:ext uri="{FF2B5EF4-FFF2-40B4-BE49-F238E27FC236}">
              <a16:creationId xmlns:a16="http://schemas.microsoft.com/office/drawing/2014/main" id="{42CA52C1-E01E-40FC-B7E6-3B29708F53C4}"/>
            </a:ext>
          </a:extLst>
        </xdr:cNvPr>
        <xdr:cNvSpPr/>
      </xdr:nvSpPr>
      <xdr:spPr>
        <a:xfrm>
          <a:off x="2993232" y="2743578"/>
          <a:ext cx="528702" cy="209180"/>
        </a:xfrm>
        <a:prstGeom prst="roundRect">
          <a:avLst/>
        </a:prstGeom>
        <a:noFill/>
        <a:ln w="12700">
          <a:solidFill>
            <a:srgbClr val="76717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7</xdr:col>
      <xdr:colOff>85725</xdr:colOff>
      <xdr:row>14</xdr:row>
      <xdr:rowOff>83963</xdr:rowOff>
    </xdr:from>
    <xdr:to>
      <xdr:col>9</xdr:col>
      <xdr:colOff>2351</xdr:colOff>
      <xdr:row>15</xdr:row>
      <xdr:rowOff>205284</xdr:rowOff>
    </xdr:to>
    <xdr:sp macro="" textlink="">
      <xdr:nvSpPr>
        <xdr:cNvPr id="14" name="Rechteck: abgerundete Ecken 13">
          <a:extLst>
            <a:ext uri="{FF2B5EF4-FFF2-40B4-BE49-F238E27FC236}">
              <a16:creationId xmlns:a16="http://schemas.microsoft.com/office/drawing/2014/main" id="{54D42C5B-D415-41B6-8F94-F5EC85D6B1EC}"/>
            </a:ext>
          </a:extLst>
        </xdr:cNvPr>
        <xdr:cNvSpPr/>
      </xdr:nvSpPr>
      <xdr:spPr>
        <a:xfrm>
          <a:off x="2990850" y="3331988"/>
          <a:ext cx="535751" cy="207046"/>
        </a:xfrm>
        <a:prstGeom prst="roundRect">
          <a:avLst/>
        </a:prstGeom>
        <a:noFill/>
        <a:ln w="12700">
          <a:solidFill>
            <a:srgbClr val="76717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7</xdr:col>
      <xdr:colOff>88106</xdr:colOff>
      <xdr:row>12</xdr:row>
      <xdr:rowOff>84403</xdr:rowOff>
    </xdr:from>
    <xdr:to>
      <xdr:col>9</xdr:col>
      <xdr:colOff>32</xdr:colOff>
      <xdr:row>13</xdr:row>
      <xdr:rowOff>207859</xdr:rowOff>
    </xdr:to>
    <xdr:sp macro="" textlink="">
      <xdr:nvSpPr>
        <xdr:cNvPr id="15" name="Rechteck: abgerundete Ecken 14">
          <a:extLst>
            <a:ext uri="{FF2B5EF4-FFF2-40B4-BE49-F238E27FC236}">
              <a16:creationId xmlns:a16="http://schemas.microsoft.com/office/drawing/2014/main" id="{E2E3E3D8-374F-40D1-9C96-A666A6A3567F}"/>
            </a:ext>
          </a:extLst>
        </xdr:cNvPr>
        <xdr:cNvSpPr/>
      </xdr:nvSpPr>
      <xdr:spPr>
        <a:xfrm>
          <a:off x="2993231" y="3037153"/>
          <a:ext cx="531051" cy="209181"/>
        </a:xfrm>
        <a:prstGeom prst="roundRect">
          <a:avLst/>
        </a:prstGeom>
        <a:noFill/>
        <a:ln w="12700">
          <a:solidFill>
            <a:srgbClr val="76717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7</xdr:col>
      <xdr:colOff>85726</xdr:colOff>
      <xdr:row>17</xdr:row>
      <xdr:rowOff>370</xdr:rowOff>
    </xdr:from>
    <xdr:to>
      <xdr:col>9</xdr:col>
      <xdr:colOff>1</xdr:colOff>
      <xdr:row>18</xdr:row>
      <xdr:rowOff>0</xdr:rowOff>
    </xdr:to>
    <xdr:sp macro="" textlink="">
      <xdr:nvSpPr>
        <xdr:cNvPr id="16" name="Rechteck: abgerundete Ecken 15">
          <a:extLst>
            <a:ext uri="{FF2B5EF4-FFF2-40B4-BE49-F238E27FC236}">
              <a16:creationId xmlns:a16="http://schemas.microsoft.com/office/drawing/2014/main" id="{196C0A9E-596B-455D-AA81-C39B74FEAF41}"/>
            </a:ext>
          </a:extLst>
        </xdr:cNvPr>
        <xdr:cNvSpPr/>
      </xdr:nvSpPr>
      <xdr:spPr>
        <a:xfrm>
          <a:off x="2990851" y="3629395"/>
          <a:ext cx="533400" cy="209180"/>
        </a:xfrm>
        <a:prstGeom prst="roundRect">
          <a:avLst/>
        </a:prstGeom>
        <a:noFill/>
        <a:ln w="12700">
          <a:solidFill>
            <a:srgbClr val="76717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12</xdr:col>
      <xdr:colOff>85725</xdr:colOff>
      <xdr:row>10</xdr:row>
      <xdr:rowOff>207903</xdr:rowOff>
    </xdr:from>
    <xdr:to>
      <xdr:col>14</xdr:col>
      <xdr:colOff>2574</xdr:colOff>
      <xdr:row>12</xdr:row>
      <xdr:rowOff>3331</xdr:rowOff>
    </xdr:to>
    <xdr:sp macro="" textlink="">
      <xdr:nvSpPr>
        <xdr:cNvPr id="49" name="Rechteck: abgerundete Ecken 48">
          <a:extLst>
            <a:ext uri="{FF2B5EF4-FFF2-40B4-BE49-F238E27FC236}">
              <a16:creationId xmlns:a16="http://schemas.microsoft.com/office/drawing/2014/main" id="{78967A01-3FAA-4EA1-A31D-42DFB983D4C2}"/>
            </a:ext>
          </a:extLst>
        </xdr:cNvPr>
        <xdr:cNvSpPr/>
      </xdr:nvSpPr>
      <xdr:spPr>
        <a:xfrm>
          <a:off x="3990975" y="2913003"/>
          <a:ext cx="555024" cy="214528"/>
        </a:xfrm>
        <a:prstGeom prst="roundRect">
          <a:avLst/>
        </a:prstGeom>
        <a:noFill/>
        <a:ln w="12700">
          <a:solidFill>
            <a:srgbClr val="76717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12</xdr:col>
      <xdr:colOff>85725</xdr:colOff>
      <xdr:row>14</xdr:row>
      <xdr:rowOff>94369</xdr:rowOff>
    </xdr:from>
    <xdr:to>
      <xdr:col>14</xdr:col>
      <xdr:colOff>4763</xdr:colOff>
      <xdr:row>16</xdr:row>
      <xdr:rowOff>2227</xdr:rowOff>
    </xdr:to>
    <xdr:sp macro="" textlink="">
      <xdr:nvSpPr>
        <xdr:cNvPr id="50" name="Rechteck: abgerundete Ecken 49">
          <a:extLst>
            <a:ext uri="{FF2B5EF4-FFF2-40B4-BE49-F238E27FC236}">
              <a16:creationId xmlns:a16="http://schemas.microsoft.com/office/drawing/2014/main" id="{9B85FDE5-12BC-4821-AE3E-3F61D6936D22}"/>
            </a:ext>
          </a:extLst>
        </xdr:cNvPr>
        <xdr:cNvSpPr/>
      </xdr:nvSpPr>
      <xdr:spPr>
        <a:xfrm>
          <a:off x="3990975" y="3218569"/>
          <a:ext cx="557213" cy="212658"/>
        </a:xfrm>
        <a:prstGeom prst="roundRect">
          <a:avLst/>
        </a:prstGeom>
        <a:noFill/>
        <a:ln w="12700">
          <a:solidFill>
            <a:srgbClr val="76717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12</xdr:col>
      <xdr:colOff>88107</xdr:colOff>
      <xdr:row>12</xdr:row>
      <xdr:rowOff>94809</xdr:rowOff>
    </xdr:from>
    <xdr:to>
      <xdr:col>14</xdr:col>
      <xdr:colOff>4764</xdr:colOff>
      <xdr:row>14</xdr:row>
      <xdr:rowOff>4860</xdr:rowOff>
    </xdr:to>
    <xdr:sp macro="" textlink="">
      <xdr:nvSpPr>
        <xdr:cNvPr id="51" name="Rechteck: abgerundete Ecken 50">
          <a:extLst>
            <a:ext uri="{FF2B5EF4-FFF2-40B4-BE49-F238E27FC236}">
              <a16:creationId xmlns:a16="http://schemas.microsoft.com/office/drawing/2014/main" id="{4571F22B-6CD1-4176-B746-6463308D4BE2}"/>
            </a:ext>
          </a:extLst>
        </xdr:cNvPr>
        <xdr:cNvSpPr/>
      </xdr:nvSpPr>
      <xdr:spPr>
        <a:xfrm>
          <a:off x="3993357" y="3523809"/>
          <a:ext cx="554832" cy="214851"/>
        </a:xfrm>
        <a:prstGeom prst="roundRect">
          <a:avLst/>
        </a:prstGeom>
        <a:noFill/>
        <a:ln w="12700">
          <a:solidFill>
            <a:srgbClr val="76717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14</xdr:col>
      <xdr:colOff>97631</xdr:colOff>
      <xdr:row>10</xdr:row>
      <xdr:rowOff>203946</xdr:rowOff>
    </xdr:from>
    <xdr:to>
      <xdr:col>16</xdr:col>
      <xdr:colOff>4762</xdr:colOff>
      <xdr:row>11</xdr:row>
      <xdr:rowOff>208353</xdr:rowOff>
    </xdr:to>
    <xdr:sp macro="" textlink="">
      <xdr:nvSpPr>
        <xdr:cNvPr id="52" name="Rechteck: abgerundete Ecken 51">
          <a:extLst>
            <a:ext uri="{FF2B5EF4-FFF2-40B4-BE49-F238E27FC236}">
              <a16:creationId xmlns:a16="http://schemas.microsoft.com/office/drawing/2014/main" id="{DD25C3F2-B35B-4EC6-A8F2-3070510404DD}"/>
            </a:ext>
          </a:extLst>
        </xdr:cNvPr>
        <xdr:cNvSpPr/>
      </xdr:nvSpPr>
      <xdr:spPr>
        <a:xfrm>
          <a:off x="4641056" y="2909046"/>
          <a:ext cx="554831" cy="213957"/>
        </a:xfrm>
        <a:prstGeom prst="roundRect">
          <a:avLst/>
        </a:prstGeom>
        <a:noFill/>
        <a:ln w="12700">
          <a:solidFill>
            <a:srgbClr val="76717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14</xdr:col>
      <xdr:colOff>100013</xdr:colOff>
      <xdr:row>14</xdr:row>
      <xdr:rowOff>92748</xdr:rowOff>
    </xdr:from>
    <xdr:to>
      <xdr:col>16</xdr:col>
      <xdr:colOff>9525</xdr:colOff>
      <xdr:row>16</xdr:row>
      <xdr:rowOff>606</xdr:rowOff>
    </xdr:to>
    <xdr:sp macro="" textlink="">
      <xdr:nvSpPr>
        <xdr:cNvPr id="53" name="Rechteck: abgerundete Ecken 52">
          <a:extLst>
            <a:ext uri="{FF2B5EF4-FFF2-40B4-BE49-F238E27FC236}">
              <a16:creationId xmlns:a16="http://schemas.microsoft.com/office/drawing/2014/main" id="{466E383F-15BD-4874-9C24-F2A716A0020C}"/>
            </a:ext>
          </a:extLst>
        </xdr:cNvPr>
        <xdr:cNvSpPr/>
      </xdr:nvSpPr>
      <xdr:spPr>
        <a:xfrm>
          <a:off x="4643438" y="3216948"/>
          <a:ext cx="557212" cy="212658"/>
        </a:xfrm>
        <a:prstGeom prst="roundRect">
          <a:avLst/>
        </a:prstGeom>
        <a:noFill/>
        <a:ln w="12700">
          <a:solidFill>
            <a:srgbClr val="76717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14</xdr:col>
      <xdr:colOff>97632</xdr:colOff>
      <xdr:row>12</xdr:row>
      <xdr:rowOff>93188</xdr:rowOff>
    </xdr:from>
    <xdr:to>
      <xdr:col>16</xdr:col>
      <xdr:colOff>4764</xdr:colOff>
      <xdr:row>14</xdr:row>
      <xdr:rowOff>3239</xdr:rowOff>
    </xdr:to>
    <xdr:sp macro="" textlink="">
      <xdr:nvSpPr>
        <xdr:cNvPr id="54" name="Rechteck: abgerundete Ecken 53">
          <a:extLst>
            <a:ext uri="{FF2B5EF4-FFF2-40B4-BE49-F238E27FC236}">
              <a16:creationId xmlns:a16="http://schemas.microsoft.com/office/drawing/2014/main" id="{D3BB2DA9-0628-4E12-8ECC-37606CB8B433}"/>
            </a:ext>
          </a:extLst>
        </xdr:cNvPr>
        <xdr:cNvSpPr/>
      </xdr:nvSpPr>
      <xdr:spPr>
        <a:xfrm>
          <a:off x="4641057" y="3522188"/>
          <a:ext cx="554832" cy="214851"/>
        </a:xfrm>
        <a:prstGeom prst="roundRect">
          <a:avLst/>
        </a:prstGeom>
        <a:noFill/>
        <a:ln w="12700">
          <a:solidFill>
            <a:srgbClr val="76717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17</xdr:col>
      <xdr:colOff>1</xdr:colOff>
      <xdr:row>11</xdr:row>
      <xdr:rowOff>2070</xdr:rowOff>
    </xdr:from>
    <xdr:to>
      <xdr:col>19</xdr:col>
      <xdr:colOff>4763</xdr:colOff>
      <xdr:row>12</xdr:row>
      <xdr:rowOff>7370</xdr:rowOff>
    </xdr:to>
    <xdr:sp macro="" textlink="">
      <xdr:nvSpPr>
        <xdr:cNvPr id="55" name="Rechteck: abgerundete Ecken 54">
          <a:extLst>
            <a:ext uri="{FF2B5EF4-FFF2-40B4-BE49-F238E27FC236}">
              <a16:creationId xmlns:a16="http://schemas.microsoft.com/office/drawing/2014/main" id="{288CDE2D-0121-42EF-8651-9ACC09587B74}"/>
            </a:ext>
          </a:extLst>
        </xdr:cNvPr>
        <xdr:cNvSpPr/>
      </xdr:nvSpPr>
      <xdr:spPr>
        <a:xfrm>
          <a:off x="5305426" y="2916720"/>
          <a:ext cx="557212" cy="214850"/>
        </a:xfrm>
        <a:prstGeom prst="roundRect">
          <a:avLst/>
        </a:prstGeom>
        <a:noFill/>
        <a:ln w="12700">
          <a:solidFill>
            <a:srgbClr val="76717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17</xdr:col>
      <xdr:colOff>2381</xdr:colOff>
      <xdr:row>14</xdr:row>
      <xdr:rowOff>95180</xdr:rowOff>
    </xdr:from>
    <xdr:to>
      <xdr:col>19</xdr:col>
      <xdr:colOff>4762</xdr:colOff>
      <xdr:row>16</xdr:row>
      <xdr:rowOff>3038</xdr:rowOff>
    </xdr:to>
    <xdr:sp macro="" textlink="">
      <xdr:nvSpPr>
        <xdr:cNvPr id="56" name="Rechteck: abgerundete Ecken 55">
          <a:extLst>
            <a:ext uri="{FF2B5EF4-FFF2-40B4-BE49-F238E27FC236}">
              <a16:creationId xmlns:a16="http://schemas.microsoft.com/office/drawing/2014/main" id="{E8B64A39-C4DF-4CB1-9E3B-B587082BE7BC}"/>
            </a:ext>
          </a:extLst>
        </xdr:cNvPr>
        <xdr:cNvSpPr/>
      </xdr:nvSpPr>
      <xdr:spPr>
        <a:xfrm>
          <a:off x="5307806" y="3219380"/>
          <a:ext cx="554831" cy="212658"/>
        </a:xfrm>
        <a:prstGeom prst="roundRect">
          <a:avLst/>
        </a:prstGeom>
        <a:noFill/>
        <a:ln w="12700">
          <a:solidFill>
            <a:srgbClr val="76717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17</xdr:col>
      <xdr:colOff>1</xdr:colOff>
      <xdr:row>13</xdr:row>
      <xdr:rowOff>370</xdr:rowOff>
    </xdr:from>
    <xdr:to>
      <xdr:col>19</xdr:col>
      <xdr:colOff>4763</xdr:colOff>
      <xdr:row>14</xdr:row>
      <xdr:rowOff>5671</xdr:rowOff>
    </xdr:to>
    <xdr:sp macro="" textlink="">
      <xdr:nvSpPr>
        <xdr:cNvPr id="57" name="Rechteck: abgerundete Ecken 56">
          <a:extLst>
            <a:ext uri="{FF2B5EF4-FFF2-40B4-BE49-F238E27FC236}">
              <a16:creationId xmlns:a16="http://schemas.microsoft.com/office/drawing/2014/main" id="{1B02CCAA-B8BB-4F9B-96A0-7B9CE970D5EC}"/>
            </a:ext>
          </a:extLst>
        </xdr:cNvPr>
        <xdr:cNvSpPr/>
      </xdr:nvSpPr>
      <xdr:spPr>
        <a:xfrm>
          <a:off x="5305426" y="3524620"/>
          <a:ext cx="557212" cy="214851"/>
        </a:xfrm>
        <a:prstGeom prst="roundRect">
          <a:avLst/>
        </a:prstGeom>
        <a:noFill/>
        <a:ln w="12700">
          <a:solidFill>
            <a:srgbClr val="76717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21</xdr:col>
      <xdr:colOff>28575</xdr:colOff>
      <xdr:row>11</xdr:row>
      <xdr:rowOff>4501</xdr:rowOff>
    </xdr:from>
    <xdr:to>
      <xdr:col>23</xdr:col>
      <xdr:colOff>7144</xdr:colOff>
      <xdr:row>12</xdr:row>
      <xdr:rowOff>9801</xdr:rowOff>
    </xdr:to>
    <xdr:sp macro="" textlink="">
      <xdr:nvSpPr>
        <xdr:cNvPr id="58" name="Rechteck: abgerundete Ecken 57">
          <a:extLst>
            <a:ext uri="{FF2B5EF4-FFF2-40B4-BE49-F238E27FC236}">
              <a16:creationId xmlns:a16="http://schemas.microsoft.com/office/drawing/2014/main" id="{10EEC293-0F16-4CBD-94F9-3F3D32736658}"/>
            </a:ext>
          </a:extLst>
        </xdr:cNvPr>
        <xdr:cNvSpPr/>
      </xdr:nvSpPr>
      <xdr:spPr>
        <a:xfrm>
          <a:off x="6029325" y="2919151"/>
          <a:ext cx="607219" cy="214850"/>
        </a:xfrm>
        <a:prstGeom prst="roundRect">
          <a:avLst/>
        </a:prstGeom>
        <a:noFill/>
        <a:ln w="12700">
          <a:solidFill>
            <a:srgbClr val="76717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21</xdr:col>
      <xdr:colOff>30956</xdr:colOff>
      <xdr:row>15</xdr:row>
      <xdr:rowOff>335</xdr:rowOff>
    </xdr:from>
    <xdr:to>
      <xdr:col>23</xdr:col>
      <xdr:colOff>7144</xdr:colOff>
      <xdr:row>16</xdr:row>
      <xdr:rowOff>5469</xdr:rowOff>
    </xdr:to>
    <xdr:sp macro="" textlink="">
      <xdr:nvSpPr>
        <xdr:cNvPr id="59" name="Rechteck: abgerundete Ecken 58">
          <a:extLst>
            <a:ext uri="{FF2B5EF4-FFF2-40B4-BE49-F238E27FC236}">
              <a16:creationId xmlns:a16="http://schemas.microsoft.com/office/drawing/2014/main" id="{21F98DDD-44E2-4A48-9E33-D67D4BD2835F}"/>
            </a:ext>
          </a:extLst>
        </xdr:cNvPr>
        <xdr:cNvSpPr/>
      </xdr:nvSpPr>
      <xdr:spPr>
        <a:xfrm>
          <a:off x="6031706" y="3219785"/>
          <a:ext cx="604838" cy="214684"/>
        </a:xfrm>
        <a:prstGeom prst="roundRect">
          <a:avLst/>
        </a:prstGeom>
        <a:noFill/>
        <a:ln w="12700">
          <a:solidFill>
            <a:srgbClr val="76717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21</xdr:col>
      <xdr:colOff>30956</xdr:colOff>
      <xdr:row>13</xdr:row>
      <xdr:rowOff>774</xdr:rowOff>
    </xdr:from>
    <xdr:to>
      <xdr:col>23</xdr:col>
      <xdr:colOff>7144</xdr:colOff>
      <xdr:row>14</xdr:row>
      <xdr:rowOff>8102</xdr:rowOff>
    </xdr:to>
    <xdr:sp macro="" textlink="">
      <xdr:nvSpPr>
        <xdr:cNvPr id="60" name="Rechteck: abgerundete Ecken 59">
          <a:extLst>
            <a:ext uri="{FF2B5EF4-FFF2-40B4-BE49-F238E27FC236}">
              <a16:creationId xmlns:a16="http://schemas.microsoft.com/office/drawing/2014/main" id="{F554A24E-1E26-433C-9BFA-E32FF98AE42A}"/>
            </a:ext>
          </a:extLst>
        </xdr:cNvPr>
        <xdr:cNvSpPr/>
      </xdr:nvSpPr>
      <xdr:spPr>
        <a:xfrm>
          <a:off x="6031706" y="3525024"/>
          <a:ext cx="604838" cy="216878"/>
        </a:xfrm>
        <a:prstGeom prst="roundRect">
          <a:avLst/>
        </a:prstGeom>
        <a:noFill/>
        <a:ln w="12700">
          <a:solidFill>
            <a:srgbClr val="76717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</xdr:col>
      <xdr:colOff>34018</xdr:colOff>
      <xdr:row>23</xdr:row>
      <xdr:rowOff>244313</xdr:rowOff>
    </xdr:from>
    <xdr:to>
      <xdr:col>13</xdr:col>
      <xdr:colOff>13607</xdr:colOff>
      <xdr:row>24</xdr:row>
      <xdr:rowOff>62112</xdr:rowOff>
    </xdr:to>
    <xdr:sp macro="" textlink="">
      <xdr:nvSpPr>
        <xdr:cNvPr id="62" name="Rechteck 61">
          <a:extLst>
            <a:ext uri="{FF2B5EF4-FFF2-40B4-BE49-F238E27FC236}">
              <a16:creationId xmlns:a16="http://schemas.microsoft.com/office/drawing/2014/main" id="{734742EB-EBC8-4DDE-A47C-4EEEE0A4D37F}"/>
            </a:ext>
          </a:extLst>
        </xdr:cNvPr>
        <xdr:cNvSpPr/>
      </xdr:nvSpPr>
      <xdr:spPr>
        <a:xfrm>
          <a:off x="2364842" y="5130078"/>
          <a:ext cx="1570824" cy="64328"/>
        </a:xfrm>
        <a:prstGeom prst="rect">
          <a:avLst/>
        </a:prstGeom>
        <a:solidFill>
          <a:srgbClr val="E4EED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1247775</xdr:colOff>
      <xdr:row>3</xdr:row>
      <xdr:rowOff>171450</xdr:rowOff>
    </xdr:from>
    <xdr:to>
      <xdr:col>25</xdr:col>
      <xdr:colOff>38100</xdr:colOff>
      <xdr:row>8</xdr:row>
      <xdr:rowOff>9527</xdr:rowOff>
    </xdr:to>
    <xdr:sp macro="" textlink="">
      <xdr:nvSpPr>
        <xdr:cNvPr id="64" name="Rechteck: abgerundete Ecken 63">
          <a:extLst>
            <a:ext uri="{FF2B5EF4-FFF2-40B4-BE49-F238E27FC236}">
              <a16:creationId xmlns:a16="http://schemas.microsoft.com/office/drawing/2014/main" id="{029CEEA2-7E15-4D7B-9328-D664ED613BA9}"/>
            </a:ext>
          </a:extLst>
        </xdr:cNvPr>
        <xdr:cNvSpPr/>
      </xdr:nvSpPr>
      <xdr:spPr>
        <a:xfrm>
          <a:off x="2133040" y="1067921"/>
          <a:ext cx="4729442" cy="1070724"/>
        </a:xfrm>
        <a:prstGeom prst="roundRect">
          <a:avLst>
            <a:gd name="adj" fmla="val 18482"/>
          </a:avLst>
        </a:prstGeom>
        <a:noFill/>
        <a:ln w="101600">
          <a:solidFill>
            <a:srgbClr val="A0192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1</xdr:colOff>
      <xdr:row>6</xdr:row>
      <xdr:rowOff>57807</xdr:rowOff>
    </xdr:from>
    <xdr:to>
      <xdr:col>25</xdr:col>
      <xdr:colOff>36479</xdr:colOff>
      <xdr:row>34</xdr:row>
      <xdr:rowOff>89170</xdr:rowOff>
    </xdr:to>
    <xdr:sp macro="" textlink="">
      <xdr:nvSpPr>
        <xdr:cNvPr id="65" name="Rechteck 64">
          <a:extLst>
            <a:ext uri="{FF2B5EF4-FFF2-40B4-BE49-F238E27FC236}">
              <a16:creationId xmlns:a16="http://schemas.microsoft.com/office/drawing/2014/main" id="{8EDEF6EB-E164-4DEE-B9E0-91876AE99515}"/>
            </a:ext>
          </a:extLst>
        </xdr:cNvPr>
        <xdr:cNvSpPr>
          <a:spLocks/>
        </xdr:cNvSpPr>
      </xdr:nvSpPr>
      <xdr:spPr>
        <a:xfrm>
          <a:off x="2143126" y="1819932"/>
          <a:ext cx="4618003" cy="5508238"/>
        </a:xfrm>
        <a:prstGeom prst="rect">
          <a:avLst/>
        </a:prstGeom>
        <a:noFill/>
        <a:ln w="120650">
          <a:solidFill>
            <a:srgbClr val="F5F5F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</xdr:col>
      <xdr:colOff>32657</xdr:colOff>
      <xdr:row>6</xdr:row>
      <xdr:rowOff>57150</xdr:rowOff>
    </xdr:from>
    <xdr:to>
      <xdr:col>25</xdr:col>
      <xdr:colOff>28576</xdr:colOff>
      <xdr:row>8</xdr:row>
      <xdr:rowOff>95250</xdr:rowOff>
    </xdr:to>
    <xdr:sp macro="" textlink="">
      <xdr:nvSpPr>
        <xdr:cNvPr id="66" name="Rechteck 65">
          <a:extLst>
            <a:ext uri="{FF2B5EF4-FFF2-40B4-BE49-F238E27FC236}">
              <a16:creationId xmlns:a16="http://schemas.microsoft.com/office/drawing/2014/main" id="{49213C63-446D-437C-AAC1-34D9596DF4A1}"/>
            </a:ext>
          </a:extLst>
        </xdr:cNvPr>
        <xdr:cNvSpPr/>
      </xdr:nvSpPr>
      <xdr:spPr>
        <a:xfrm>
          <a:off x="2172981" y="1827679"/>
          <a:ext cx="4679977" cy="396689"/>
        </a:xfrm>
        <a:prstGeom prst="rect">
          <a:avLst/>
        </a:prstGeom>
        <a:solidFill>
          <a:srgbClr val="F5F5F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1243379</xdr:colOff>
      <xdr:row>34</xdr:row>
      <xdr:rowOff>1313</xdr:rowOff>
    </xdr:from>
    <xdr:to>
      <xdr:col>25</xdr:col>
      <xdr:colOff>47625</xdr:colOff>
      <xdr:row>35</xdr:row>
      <xdr:rowOff>1</xdr:rowOff>
    </xdr:to>
    <xdr:sp macro="" textlink="">
      <xdr:nvSpPr>
        <xdr:cNvPr id="67" name="Rechteck: abgerundete Ecken 66">
          <a:extLst>
            <a:ext uri="{FF2B5EF4-FFF2-40B4-BE49-F238E27FC236}">
              <a16:creationId xmlns:a16="http://schemas.microsoft.com/office/drawing/2014/main" id="{30EAA9F8-7094-4E2D-9A69-D03E7776B99D}"/>
            </a:ext>
          </a:extLst>
        </xdr:cNvPr>
        <xdr:cNvSpPr/>
      </xdr:nvSpPr>
      <xdr:spPr>
        <a:xfrm>
          <a:off x="2129204" y="7240313"/>
          <a:ext cx="4643071" cy="560663"/>
        </a:xfrm>
        <a:prstGeom prst="roundRect">
          <a:avLst>
            <a:gd name="adj" fmla="val 8075"/>
          </a:avLst>
        </a:prstGeom>
        <a:noFill/>
        <a:ln w="101600">
          <a:solidFill>
            <a:srgbClr val="F5F5F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13</xdr:col>
      <xdr:colOff>386989</xdr:colOff>
      <xdr:row>33</xdr:row>
      <xdr:rowOff>394940</xdr:rowOff>
    </xdr:from>
    <xdr:ext cx="452695" cy="518833"/>
    <xdr:pic>
      <xdr:nvPicPr>
        <xdr:cNvPr id="68" name="Grafik 67">
          <a:extLst>
            <a:ext uri="{FF2B5EF4-FFF2-40B4-BE49-F238E27FC236}">
              <a16:creationId xmlns:a16="http://schemas.microsoft.com/office/drawing/2014/main" id="{87037D1F-4C84-4F20-860D-456EC81B8EB4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9048" y="7185705"/>
          <a:ext cx="452695" cy="518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35168</xdr:colOff>
      <xdr:row>22</xdr:row>
      <xdr:rowOff>481092</xdr:rowOff>
    </xdr:from>
    <xdr:to>
      <xdr:col>13</xdr:col>
      <xdr:colOff>21431</xdr:colOff>
      <xdr:row>23</xdr:row>
      <xdr:rowOff>239140</xdr:rowOff>
    </xdr:to>
    <xdr:sp macro="" textlink="">
      <xdr:nvSpPr>
        <xdr:cNvPr id="81" name="Rechteck: abgerundete Ecken 80">
          <a:extLst>
            <a:ext uri="{FF2B5EF4-FFF2-40B4-BE49-F238E27FC236}">
              <a16:creationId xmlns:a16="http://schemas.microsoft.com/office/drawing/2014/main" id="{169DDFEF-C5CC-4E6C-B77E-4258D85DB05C}"/>
            </a:ext>
          </a:extLst>
        </xdr:cNvPr>
        <xdr:cNvSpPr/>
      </xdr:nvSpPr>
      <xdr:spPr>
        <a:xfrm>
          <a:off x="2369806" y="5000401"/>
          <a:ext cx="1550795" cy="244430"/>
        </a:xfrm>
        <a:prstGeom prst="roundRect">
          <a:avLst>
            <a:gd name="adj" fmla="val 20776"/>
          </a:avLst>
        </a:prstGeom>
        <a:noFill/>
        <a:ln w="53975">
          <a:solidFill>
            <a:srgbClr val="D9E7D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</xdr:col>
      <xdr:colOff>36870</xdr:colOff>
      <xdr:row>24</xdr:row>
      <xdr:rowOff>0</xdr:rowOff>
    </xdr:from>
    <xdr:to>
      <xdr:col>13</xdr:col>
      <xdr:colOff>21506</xdr:colOff>
      <xdr:row>32</xdr:row>
      <xdr:rowOff>195912</xdr:rowOff>
    </xdr:to>
    <xdr:sp macro="" textlink="">
      <xdr:nvSpPr>
        <xdr:cNvPr id="82" name="Rechteck 81">
          <a:extLst>
            <a:ext uri="{FF2B5EF4-FFF2-40B4-BE49-F238E27FC236}">
              <a16:creationId xmlns:a16="http://schemas.microsoft.com/office/drawing/2014/main" id="{F4A59D97-4701-49B1-8774-39218ADAC604}"/>
            </a:ext>
          </a:extLst>
        </xdr:cNvPr>
        <xdr:cNvSpPr/>
      </xdr:nvSpPr>
      <xdr:spPr>
        <a:xfrm>
          <a:off x="2372400" y="5269230"/>
          <a:ext cx="1554356" cy="1567512"/>
        </a:xfrm>
        <a:prstGeom prst="rect">
          <a:avLst/>
        </a:prstGeom>
        <a:noFill/>
        <a:ln w="60325">
          <a:solidFill>
            <a:srgbClr val="E4EEDE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</xdr:col>
      <xdr:colOff>45613</xdr:colOff>
      <xdr:row>24</xdr:row>
      <xdr:rowOff>0</xdr:rowOff>
    </xdr:from>
    <xdr:to>
      <xdr:col>13</xdr:col>
      <xdr:colOff>5366</xdr:colOff>
      <xdr:row>24</xdr:row>
      <xdr:rowOff>114300</xdr:rowOff>
    </xdr:to>
    <xdr:sp macro="" textlink="">
      <xdr:nvSpPr>
        <xdr:cNvPr id="83" name="Rechteck 82">
          <a:extLst>
            <a:ext uri="{FF2B5EF4-FFF2-40B4-BE49-F238E27FC236}">
              <a16:creationId xmlns:a16="http://schemas.microsoft.com/office/drawing/2014/main" id="{F5F68205-7D61-486F-9D10-CDC80AD96DBE}"/>
            </a:ext>
          </a:extLst>
        </xdr:cNvPr>
        <xdr:cNvSpPr/>
      </xdr:nvSpPr>
      <xdr:spPr>
        <a:xfrm>
          <a:off x="2380251" y="5252936"/>
          <a:ext cx="1524285" cy="114300"/>
        </a:xfrm>
        <a:prstGeom prst="rect">
          <a:avLst/>
        </a:prstGeom>
        <a:solidFill>
          <a:srgbClr val="E4EED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16</xdr:col>
      <xdr:colOff>2957</xdr:colOff>
      <xdr:row>22</xdr:row>
      <xdr:rowOff>481091</xdr:rowOff>
    </xdr:from>
    <xdr:to>
      <xdr:col>23</xdr:col>
      <xdr:colOff>120188</xdr:colOff>
      <xdr:row>24</xdr:row>
      <xdr:rowOff>28373</xdr:rowOff>
    </xdr:to>
    <xdr:sp macro="" textlink="">
      <xdr:nvSpPr>
        <xdr:cNvPr id="84" name="Rechteck: abgerundete Ecken 83">
          <a:extLst>
            <a:ext uri="{FF2B5EF4-FFF2-40B4-BE49-F238E27FC236}">
              <a16:creationId xmlns:a16="http://schemas.microsoft.com/office/drawing/2014/main" id="{E3C46111-B66C-4377-91CF-6A7CCFE05D4F}"/>
            </a:ext>
          </a:extLst>
        </xdr:cNvPr>
        <xdr:cNvSpPr/>
      </xdr:nvSpPr>
      <xdr:spPr>
        <a:xfrm>
          <a:off x="5066447" y="5014991"/>
          <a:ext cx="1515501" cy="282612"/>
        </a:xfrm>
        <a:prstGeom prst="roundRect">
          <a:avLst>
            <a:gd name="adj" fmla="val 20776"/>
          </a:avLst>
        </a:prstGeom>
        <a:noFill/>
        <a:ln w="53975">
          <a:solidFill>
            <a:srgbClr val="F9D7D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16</xdr:col>
      <xdr:colOff>13375</xdr:colOff>
      <xdr:row>24</xdr:row>
      <xdr:rowOff>3810</xdr:rowOff>
    </xdr:from>
    <xdr:to>
      <xdr:col>23</xdr:col>
      <xdr:colOff>110874</xdr:colOff>
      <xdr:row>24</xdr:row>
      <xdr:rowOff>114300</xdr:rowOff>
    </xdr:to>
    <xdr:sp macro="" textlink="">
      <xdr:nvSpPr>
        <xdr:cNvPr id="85" name="Rechteck 84">
          <a:extLst>
            <a:ext uri="{FF2B5EF4-FFF2-40B4-BE49-F238E27FC236}">
              <a16:creationId xmlns:a16="http://schemas.microsoft.com/office/drawing/2014/main" id="{3C111BFB-E214-41F0-8E2C-645B23822A70}"/>
            </a:ext>
          </a:extLst>
        </xdr:cNvPr>
        <xdr:cNvSpPr/>
      </xdr:nvSpPr>
      <xdr:spPr>
        <a:xfrm>
          <a:off x="5076865" y="5273040"/>
          <a:ext cx="1495769" cy="110490"/>
        </a:xfrm>
        <a:prstGeom prst="rect">
          <a:avLst/>
        </a:prstGeom>
        <a:solidFill>
          <a:srgbClr val="FBE7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15</xdr:col>
      <xdr:colOff>539261</xdr:colOff>
      <xdr:row>23</xdr:row>
      <xdr:rowOff>239139</xdr:rowOff>
    </xdr:from>
    <xdr:to>
      <xdr:col>24</xdr:col>
      <xdr:colOff>2683</xdr:colOff>
      <xdr:row>32</xdr:row>
      <xdr:rowOff>201872</xdr:rowOff>
    </xdr:to>
    <xdr:sp macro="" textlink="">
      <xdr:nvSpPr>
        <xdr:cNvPr id="86" name="Rechteck 85">
          <a:extLst>
            <a:ext uri="{FF2B5EF4-FFF2-40B4-BE49-F238E27FC236}">
              <a16:creationId xmlns:a16="http://schemas.microsoft.com/office/drawing/2014/main" id="{028C89D1-F5FC-413B-91B3-3F8D1092D517}"/>
            </a:ext>
          </a:extLst>
        </xdr:cNvPr>
        <xdr:cNvSpPr/>
      </xdr:nvSpPr>
      <xdr:spPr>
        <a:xfrm>
          <a:off x="5046410" y="5244830"/>
          <a:ext cx="1518390" cy="1567797"/>
        </a:xfrm>
        <a:prstGeom prst="rect">
          <a:avLst/>
        </a:prstGeom>
        <a:noFill/>
        <a:ln w="44450">
          <a:solidFill>
            <a:srgbClr val="FBE7E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</xdr:col>
      <xdr:colOff>30956</xdr:colOff>
      <xdr:row>32</xdr:row>
      <xdr:rowOff>217974</xdr:rowOff>
    </xdr:from>
    <xdr:to>
      <xdr:col>13</xdr:col>
      <xdr:colOff>30726</xdr:colOff>
      <xdr:row>32</xdr:row>
      <xdr:rowOff>263693</xdr:rowOff>
    </xdr:to>
    <xdr:sp macro="" textlink="">
      <xdr:nvSpPr>
        <xdr:cNvPr id="87" name="Rechteck: abgerundete Ecken 86">
          <a:extLst>
            <a:ext uri="{FF2B5EF4-FFF2-40B4-BE49-F238E27FC236}">
              <a16:creationId xmlns:a16="http://schemas.microsoft.com/office/drawing/2014/main" id="{5C975AD8-FE1A-4B6E-A6F9-E436D14AFC77}"/>
            </a:ext>
          </a:extLst>
        </xdr:cNvPr>
        <xdr:cNvSpPr/>
      </xdr:nvSpPr>
      <xdr:spPr>
        <a:xfrm>
          <a:off x="2361780" y="6717386"/>
          <a:ext cx="1591005" cy="45719"/>
        </a:xfrm>
        <a:prstGeom prst="roundRect">
          <a:avLst>
            <a:gd name="adj" fmla="val 20776"/>
          </a:avLst>
        </a:prstGeom>
        <a:noFill/>
        <a:ln w="47625">
          <a:solidFill>
            <a:srgbClr val="D9E7D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16</xdr:col>
      <xdr:colOff>1</xdr:colOff>
      <xdr:row>32</xdr:row>
      <xdr:rowOff>217343</xdr:rowOff>
    </xdr:from>
    <xdr:to>
      <xdr:col>23</xdr:col>
      <xdr:colOff>120020</xdr:colOff>
      <xdr:row>32</xdr:row>
      <xdr:rowOff>261833</xdr:rowOff>
    </xdr:to>
    <xdr:sp macro="" textlink="">
      <xdr:nvSpPr>
        <xdr:cNvPr id="88" name="Rechteck: abgerundete Ecken 87">
          <a:extLst>
            <a:ext uri="{FF2B5EF4-FFF2-40B4-BE49-F238E27FC236}">
              <a16:creationId xmlns:a16="http://schemas.microsoft.com/office/drawing/2014/main" id="{08506E9E-9D6B-4335-BD64-C31BD2F79970}"/>
            </a:ext>
          </a:extLst>
        </xdr:cNvPr>
        <xdr:cNvSpPr/>
      </xdr:nvSpPr>
      <xdr:spPr>
        <a:xfrm>
          <a:off x="5051535" y="6806015"/>
          <a:ext cx="1512640" cy="44490"/>
        </a:xfrm>
        <a:prstGeom prst="roundRect">
          <a:avLst>
            <a:gd name="adj" fmla="val 20776"/>
          </a:avLst>
        </a:prstGeom>
        <a:solidFill>
          <a:srgbClr val="FBE7E5"/>
        </a:solidFill>
        <a:ln w="47625">
          <a:solidFill>
            <a:srgbClr val="F9D7D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</xdr:col>
      <xdr:colOff>1245394</xdr:colOff>
      <xdr:row>34</xdr:row>
      <xdr:rowOff>488540</xdr:rowOff>
    </xdr:from>
    <xdr:to>
      <xdr:col>25</xdr:col>
      <xdr:colOff>50006</xdr:colOff>
      <xdr:row>35</xdr:row>
      <xdr:rowOff>7749</xdr:rowOff>
    </xdr:to>
    <xdr:sp macro="" textlink="">
      <xdr:nvSpPr>
        <xdr:cNvPr id="105" name="Rechteck: abgerundete Ecken 104">
          <a:extLst>
            <a:ext uri="{FF2B5EF4-FFF2-40B4-BE49-F238E27FC236}">
              <a16:creationId xmlns:a16="http://schemas.microsoft.com/office/drawing/2014/main" id="{DF03BC6B-86C8-49CD-B51D-D6E8D32F6CFB}"/>
            </a:ext>
          </a:extLst>
        </xdr:cNvPr>
        <xdr:cNvSpPr/>
      </xdr:nvSpPr>
      <xdr:spPr>
        <a:xfrm>
          <a:off x="2130659" y="7817187"/>
          <a:ext cx="4743729" cy="79503"/>
        </a:xfrm>
        <a:prstGeom prst="roundRect">
          <a:avLst>
            <a:gd name="adj" fmla="val 50000"/>
          </a:avLst>
        </a:prstGeom>
        <a:noFill/>
        <a:ln w="88900">
          <a:solidFill>
            <a:srgbClr val="A0192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17</xdr:col>
      <xdr:colOff>4081</xdr:colOff>
      <xdr:row>25</xdr:row>
      <xdr:rowOff>1142</xdr:rowOff>
    </xdr:from>
    <xdr:to>
      <xdr:col>22</xdr:col>
      <xdr:colOff>587592</xdr:colOff>
      <xdr:row>26</xdr:row>
      <xdr:rowOff>642</xdr:rowOff>
    </xdr:to>
    <xdr:sp macro="" textlink="">
      <xdr:nvSpPr>
        <xdr:cNvPr id="93" name="Rechteck: abgerundete Ecken 92">
          <a:extLst>
            <a:ext uri="{FF2B5EF4-FFF2-40B4-BE49-F238E27FC236}">
              <a16:creationId xmlns:a16="http://schemas.microsoft.com/office/drawing/2014/main" id="{15C5D5B0-BE4A-411C-AD64-489BDED424FD}"/>
            </a:ext>
          </a:extLst>
        </xdr:cNvPr>
        <xdr:cNvSpPr/>
      </xdr:nvSpPr>
      <xdr:spPr>
        <a:xfrm>
          <a:off x="5099956" y="5220842"/>
          <a:ext cx="1316936" cy="199525"/>
        </a:xfrm>
        <a:prstGeom prst="roundRect">
          <a:avLst/>
        </a:prstGeom>
        <a:noFill/>
        <a:ln w="12700">
          <a:solidFill>
            <a:srgbClr val="76717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17</xdr:col>
      <xdr:colOff>4081</xdr:colOff>
      <xdr:row>27</xdr:row>
      <xdr:rowOff>732</xdr:rowOff>
    </xdr:from>
    <xdr:to>
      <xdr:col>22</xdr:col>
      <xdr:colOff>587592</xdr:colOff>
      <xdr:row>28</xdr:row>
      <xdr:rowOff>232</xdr:rowOff>
    </xdr:to>
    <xdr:sp macro="" textlink="">
      <xdr:nvSpPr>
        <xdr:cNvPr id="94" name="Rechteck: abgerundete Ecken 93">
          <a:extLst>
            <a:ext uri="{FF2B5EF4-FFF2-40B4-BE49-F238E27FC236}">
              <a16:creationId xmlns:a16="http://schemas.microsoft.com/office/drawing/2014/main" id="{6EEAA783-B4B2-4F51-804F-B476F44855A0}"/>
            </a:ext>
          </a:extLst>
        </xdr:cNvPr>
        <xdr:cNvSpPr/>
      </xdr:nvSpPr>
      <xdr:spPr>
        <a:xfrm>
          <a:off x="5099956" y="5553807"/>
          <a:ext cx="1316936" cy="199525"/>
        </a:xfrm>
        <a:prstGeom prst="roundRect">
          <a:avLst/>
        </a:prstGeom>
        <a:noFill/>
        <a:ln w="12700">
          <a:solidFill>
            <a:srgbClr val="76717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17</xdr:col>
      <xdr:colOff>4082</xdr:colOff>
      <xdr:row>29</xdr:row>
      <xdr:rowOff>1580</xdr:rowOff>
    </xdr:from>
    <xdr:to>
      <xdr:col>22</xdr:col>
      <xdr:colOff>590528</xdr:colOff>
      <xdr:row>30</xdr:row>
      <xdr:rowOff>3650</xdr:rowOff>
    </xdr:to>
    <xdr:sp macro="" textlink="">
      <xdr:nvSpPr>
        <xdr:cNvPr id="95" name="Rechteck: abgerundete Ecken 94">
          <a:extLst>
            <a:ext uri="{FF2B5EF4-FFF2-40B4-BE49-F238E27FC236}">
              <a16:creationId xmlns:a16="http://schemas.microsoft.com/office/drawing/2014/main" id="{09E19ADF-E96E-4F92-9E1B-990C5EE3CA40}"/>
            </a:ext>
          </a:extLst>
        </xdr:cNvPr>
        <xdr:cNvSpPr/>
      </xdr:nvSpPr>
      <xdr:spPr>
        <a:xfrm>
          <a:off x="5099957" y="5888030"/>
          <a:ext cx="1319871" cy="202095"/>
        </a:xfrm>
        <a:prstGeom prst="roundRect">
          <a:avLst/>
        </a:prstGeom>
        <a:noFill/>
        <a:ln w="12700">
          <a:solidFill>
            <a:srgbClr val="76717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17</xdr:col>
      <xdr:colOff>4082</xdr:colOff>
      <xdr:row>31</xdr:row>
      <xdr:rowOff>500</xdr:rowOff>
    </xdr:from>
    <xdr:to>
      <xdr:col>23</xdr:col>
      <xdr:colOff>0</xdr:colOff>
      <xdr:row>32</xdr:row>
      <xdr:rowOff>0</xdr:rowOff>
    </xdr:to>
    <xdr:sp macro="" textlink="">
      <xdr:nvSpPr>
        <xdr:cNvPr id="96" name="Rechteck: abgerundete Ecken 95">
          <a:extLst>
            <a:ext uri="{FF2B5EF4-FFF2-40B4-BE49-F238E27FC236}">
              <a16:creationId xmlns:a16="http://schemas.microsoft.com/office/drawing/2014/main" id="{FD04A3A8-EB20-4A1A-B25F-874414553041}"/>
            </a:ext>
          </a:extLst>
        </xdr:cNvPr>
        <xdr:cNvSpPr/>
      </xdr:nvSpPr>
      <xdr:spPr>
        <a:xfrm>
          <a:off x="5099957" y="6220325"/>
          <a:ext cx="1319893" cy="199525"/>
        </a:xfrm>
        <a:prstGeom prst="roundRect">
          <a:avLst/>
        </a:prstGeom>
        <a:noFill/>
        <a:ln w="12700">
          <a:solidFill>
            <a:srgbClr val="76717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</xdr:col>
      <xdr:colOff>67253</xdr:colOff>
      <xdr:row>24</xdr:row>
      <xdr:rowOff>158075</xdr:rowOff>
    </xdr:from>
    <xdr:to>
      <xdr:col>11</xdr:col>
      <xdr:colOff>82816</xdr:colOff>
      <xdr:row>26</xdr:row>
      <xdr:rowOff>438</xdr:rowOff>
    </xdr:to>
    <xdr:sp macro="" textlink="">
      <xdr:nvSpPr>
        <xdr:cNvPr id="97" name="Rechteck: abgerundete Ecken 96">
          <a:extLst>
            <a:ext uri="{FF2B5EF4-FFF2-40B4-BE49-F238E27FC236}">
              <a16:creationId xmlns:a16="http://schemas.microsoft.com/office/drawing/2014/main" id="{0B7D5F04-2A6D-4464-9F2B-44B5F2C2879E}"/>
            </a:ext>
          </a:extLst>
        </xdr:cNvPr>
        <xdr:cNvSpPr/>
      </xdr:nvSpPr>
      <xdr:spPr>
        <a:xfrm>
          <a:off x="2448503" y="5215850"/>
          <a:ext cx="1320488" cy="204313"/>
        </a:xfrm>
        <a:prstGeom prst="roundRect">
          <a:avLst/>
        </a:prstGeom>
        <a:noFill/>
        <a:ln w="12700">
          <a:solidFill>
            <a:srgbClr val="76717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</xdr:col>
      <xdr:colOff>68169</xdr:colOff>
      <xdr:row>27</xdr:row>
      <xdr:rowOff>732</xdr:rowOff>
    </xdr:from>
    <xdr:to>
      <xdr:col>11</xdr:col>
      <xdr:colOff>83732</xdr:colOff>
      <xdr:row>27</xdr:row>
      <xdr:rowOff>196254</xdr:rowOff>
    </xdr:to>
    <xdr:sp macro="" textlink="">
      <xdr:nvSpPr>
        <xdr:cNvPr id="98" name="Rechteck: abgerundete Ecken 97">
          <a:extLst>
            <a:ext uri="{FF2B5EF4-FFF2-40B4-BE49-F238E27FC236}">
              <a16:creationId xmlns:a16="http://schemas.microsoft.com/office/drawing/2014/main" id="{A412CCFF-BC03-4737-BD89-F06147E904FC}"/>
            </a:ext>
          </a:extLst>
        </xdr:cNvPr>
        <xdr:cNvSpPr/>
      </xdr:nvSpPr>
      <xdr:spPr>
        <a:xfrm>
          <a:off x="2449419" y="5553807"/>
          <a:ext cx="1320488" cy="195522"/>
        </a:xfrm>
        <a:prstGeom prst="roundRect">
          <a:avLst/>
        </a:prstGeom>
        <a:noFill/>
        <a:ln w="12700">
          <a:solidFill>
            <a:srgbClr val="76717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</xdr:col>
      <xdr:colOff>67002</xdr:colOff>
      <xdr:row>29</xdr:row>
      <xdr:rowOff>1581</xdr:rowOff>
    </xdr:from>
    <xdr:to>
      <xdr:col>11</xdr:col>
      <xdr:colOff>81856</xdr:colOff>
      <xdr:row>29</xdr:row>
      <xdr:rowOff>197103</xdr:rowOff>
    </xdr:to>
    <xdr:sp macro="" textlink="">
      <xdr:nvSpPr>
        <xdr:cNvPr id="99" name="Rechteck: abgerundete Ecken 98">
          <a:extLst>
            <a:ext uri="{FF2B5EF4-FFF2-40B4-BE49-F238E27FC236}">
              <a16:creationId xmlns:a16="http://schemas.microsoft.com/office/drawing/2014/main" id="{EAB097BC-4575-4573-893D-8E7BC0056AC4}"/>
            </a:ext>
          </a:extLst>
        </xdr:cNvPr>
        <xdr:cNvSpPr/>
      </xdr:nvSpPr>
      <xdr:spPr>
        <a:xfrm>
          <a:off x="2448252" y="5888031"/>
          <a:ext cx="1319779" cy="195522"/>
        </a:xfrm>
        <a:prstGeom prst="roundRect">
          <a:avLst/>
        </a:prstGeom>
        <a:noFill/>
        <a:ln w="12700">
          <a:solidFill>
            <a:srgbClr val="76717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</xdr:col>
      <xdr:colOff>63673</xdr:colOff>
      <xdr:row>31</xdr:row>
      <xdr:rowOff>501</xdr:rowOff>
    </xdr:from>
    <xdr:to>
      <xdr:col>11</xdr:col>
      <xdr:colOff>85726</xdr:colOff>
      <xdr:row>31</xdr:row>
      <xdr:rowOff>190501</xdr:rowOff>
    </xdr:to>
    <xdr:sp macro="" textlink="">
      <xdr:nvSpPr>
        <xdr:cNvPr id="100" name="Rechteck: abgerundete Ecken 99">
          <a:extLst>
            <a:ext uri="{FF2B5EF4-FFF2-40B4-BE49-F238E27FC236}">
              <a16:creationId xmlns:a16="http://schemas.microsoft.com/office/drawing/2014/main" id="{AEE27FC5-4211-41C1-9266-D22A59339D0C}"/>
            </a:ext>
          </a:extLst>
        </xdr:cNvPr>
        <xdr:cNvSpPr/>
      </xdr:nvSpPr>
      <xdr:spPr>
        <a:xfrm>
          <a:off x="2444923" y="6220326"/>
          <a:ext cx="1326978" cy="190000"/>
        </a:xfrm>
        <a:prstGeom prst="roundRect">
          <a:avLst/>
        </a:prstGeom>
        <a:noFill/>
        <a:ln w="12700">
          <a:solidFill>
            <a:srgbClr val="76717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12</xdr:col>
      <xdr:colOff>85725</xdr:colOff>
      <xdr:row>16</xdr:row>
      <xdr:rowOff>84844</xdr:rowOff>
    </xdr:from>
    <xdr:to>
      <xdr:col>14</xdr:col>
      <xdr:colOff>4763</xdr:colOff>
      <xdr:row>18</xdr:row>
      <xdr:rowOff>2227</xdr:rowOff>
    </xdr:to>
    <xdr:sp macro="" textlink="">
      <xdr:nvSpPr>
        <xdr:cNvPr id="112" name="Rechteck: abgerundete Ecken 111">
          <a:extLst>
            <a:ext uri="{FF2B5EF4-FFF2-40B4-BE49-F238E27FC236}">
              <a16:creationId xmlns:a16="http://schemas.microsoft.com/office/drawing/2014/main" id="{DCEC1E89-FF54-498C-8130-A88B22D6A3A9}"/>
            </a:ext>
          </a:extLst>
        </xdr:cNvPr>
        <xdr:cNvSpPr/>
      </xdr:nvSpPr>
      <xdr:spPr>
        <a:xfrm>
          <a:off x="3867150" y="3628144"/>
          <a:ext cx="557213" cy="212658"/>
        </a:xfrm>
        <a:prstGeom prst="roundRect">
          <a:avLst/>
        </a:prstGeom>
        <a:noFill/>
        <a:ln w="12700">
          <a:solidFill>
            <a:srgbClr val="76717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14</xdr:col>
      <xdr:colOff>61913</xdr:colOff>
      <xdr:row>16</xdr:row>
      <xdr:rowOff>83223</xdr:rowOff>
    </xdr:from>
    <xdr:to>
      <xdr:col>16</xdr:col>
      <xdr:colOff>9525</xdr:colOff>
      <xdr:row>18</xdr:row>
      <xdr:rowOff>606</xdr:rowOff>
    </xdr:to>
    <xdr:sp macro="" textlink="">
      <xdr:nvSpPr>
        <xdr:cNvPr id="113" name="Rechteck: abgerundete Ecken 112">
          <a:extLst>
            <a:ext uri="{FF2B5EF4-FFF2-40B4-BE49-F238E27FC236}">
              <a16:creationId xmlns:a16="http://schemas.microsoft.com/office/drawing/2014/main" id="{96F148B2-9285-49FC-97B6-A4DDF8F4CEB3}"/>
            </a:ext>
          </a:extLst>
        </xdr:cNvPr>
        <xdr:cNvSpPr/>
      </xdr:nvSpPr>
      <xdr:spPr>
        <a:xfrm>
          <a:off x="4481513" y="3626523"/>
          <a:ext cx="557212" cy="212658"/>
        </a:xfrm>
        <a:prstGeom prst="roundRect">
          <a:avLst/>
        </a:prstGeom>
        <a:noFill/>
        <a:ln w="12700">
          <a:solidFill>
            <a:srgbClr val="76717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17</xdr:col>
      <xdr:colOff>2381</xdr:colOff>
      <xdr:row>16</xdr:row>
      <xdr:rowOff>85655</xdr:rowOff>
    </xdr:from>
    <xdr:to>
      <xdr:col>19</xdr:col>
      <xdr:colOff>4762</xdr:colOff>
      <xdr:row>18</xdr:row>
      <xdr:rowOff>3038</xdr:rowOff>
    </xdr:to>
    <xdr:sp macro="" textlink="">
      <xdr:nvSpPr>
        <xdr:cNvPr id="114" name="Rechteck: abgerundete Ecken 113">
          <a:extLst>
            <a:ext uri="{FF2B5EF4-FFF2-40B4-BE49-F238E27FC236}">
              <a16:creationId xmlns:a16="http://schemas.microsoft.com/office/drawing/2014/main" id="{C4EF3D5A-DE56-40E7-9B08-3086246CF21A}"/>
            </a:ext>
          </a:extLst>
        </xdr:cNvPr>
        <xdr:cNvSpPr/>
      </xdr:nvSpPr>
      <xdr:spPr>
        <a:xfrm>
          <a:off x="5098256" y="3628955"/>
          <a:ext cx="554831" cy="212658"/>
        </a:xfrm>
        <a:prstGeom prst="roundRect">
          <a:avLst/>
        </a:prstGeom>
        <a:noFill/>
        <a:ln w="12700">
          <a:solidFill>
            <a:srgbClr val="76717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21</xdr:col>
      <xdr:colOff>30956</xdr:colOff>
      <xdr:row>17</xdr:row>
      <xdr:rowOff>335</xdr:rowOff>
    </xdr:from>
    <xdr:to>
      <xdr:col>23</xdr:col>
      <xdr:colOff>7144</xdr:colOff>
      <xdr:row>18</xdr:row>
      <xdr:rowOff>5469</xdr:rowOff>
    </xdr:to>
    <xdr:sp macro="" textlink="">
      <xdr:nvSpPr>
        <xdr:cNvPr id="115" name="Rechteck: abgerundete Ecken 114">
          <a:extLst>
            <a:ext uri="{FF2B5EF4-FFF2-40B4-BE49-F238E27FC236}">
              <a16:creationId xmlns:a16="http://schemas.microsoft.com/office/drawing/2014/main" id="{E9FD74C4-AFD3-4AF9-853B-6DCF24C141C7}"/>
            </a:ext>
          </a:extLst>
        </xdr:cNvPr>
        <xdr:cNvSpPr/>
      </xdr:nvSpPr>
      <xdr:spPr>
        <a:xfrm>
          <a:off x="5822156" y="3629360"/>
          <a:ext cx="604838" cy="214684"/>
        </a:xfrm>
        <a:prstGeom prst="roundRect">
          <a:avLst/>
        </a:prstGeom>
        <a:noFill/>
        <a:ln w="12700">
          <a:solidFill>
            <a:srgbClr val="76717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12</xdr:col>
      <xdr:colOff>16669</xdr:colOff>
      <xdr:row>19</xdr:row>
      <xdr:rowOff>100014</xdr:rowOff>
    </xdr:from>
    <xdr:to>
      <xdr:col>23</xdr:col>
      <xdr:colOff>95250</xdr:colOff>
      <xdr:row>19</xdr:row>
      <xdr:rowOff>185739</xdr:rowOff>
    </xdr:to>
    <xdr:sp macro="" textlink="">
      <xdr:nvSpPr>
        <xdr:cNvPr id="128" name="Rechteck: abgerundete Ecken 127">
          <a:extLst>
            <a:ext uri="{FF2B5EF4-FFF2-40B4-BE49-F238E27FC236}">
              <a16:creationId xmlns:a16="http://schemas.microsoft.com/office/drawing/2014/main" id="{7DB09DF1-5AB9-4D62-9573-B5B849BE0CFC}"/>
            </a:ext>
          </a:extLst>
        </xdr:cNvPr>
        <xdr:cNvSpPr/>
      </xdr:nvSpPr>
      <xdr:spPr>
        <a:xfrm>
          <a:off x="3798094" y="3919539"/>
          <a:ext cx="2736056" cy="85725"/>
        </a:xfrm>
        <a:prstGeom prst="roundRect">
          <a:avLst>
            <a:gd name="adj" fmla="val 20776"/>
          </a:avLst>
        </a:prstGeom>
        <a:solidFill>
          <a:srgbClr val="B8B8C8"/>
        </a:solidFill>
        <a:ln w="50800">
          <a:solidFill>
            <a:srgbClr val="B8B8C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</xdr:col>
      <xdr:colOff>12892</xdr:colOff>
      <xdr:row>19</xdr:row>
      <xdr:rowOff>107157</xdr:rowOff>
    </xdr:from>
    <xdr:to>
      <xdr:col>10</xdr:col>
      <xdr:colOff>1</xdr:colOff>
      <xdr:row>19</xdr:row>
      <xdr:rowOff>186117</xdr:rowOff>
    </xdr:to>
    <xdr:sp macro="" textlink="">
      <xdr:nvSpPr>
        <xdr:cNvPr id="129" name="Rechteck: abgerundete Ecken 128">
          <a:extLst>
            <a:ext uri="{FF2B5EF4-FFF2-40B4-BE49-F238E27FC236}">
              <a16:creationId xmlns:a16="http://schemas.microsoft.com/office/drawing/2014/main" id="{1C85C479-BABC-4FEA-8D22-4B30A5B35A5F}"/>
            </a:ext>
          </a:extLst>
        </xdr:cNvPr>
        <xdr:cNvSpPr/>
      </xdr:nvSpPr>
      <xdr:spPr>
        <a:xfrm>
          <a:off x="2346517" y="3926682"/>
          <a:ext cx="1311084" cy="78960"/>
        </a:xfrm>
        <a:prstGeom prst="roundRect">
          <a:avLst>
            <a:gd name="adj" fmla="val 20776"/>
          </a:avLst>
        </a:prstGeom>
        <a:solidFill>
          <a:srgbClr val="B8B8C8"/>
        </a:solidFill>
        <a:ln w="50800">
          <a:solidFill>
            <a:srgbClr val="B8B8C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</xdr:col>
      <xdr:colOff>28232</xdr:colOff>
      <xdr:row>8</xdr:row>
      <xdr:rowOff>65271</xdr:rowOff>
    </xdr:from>
    <xdr:to>
      <xdr:col>9</xdr:col>
      <xdr:colOff>128014</xdr:colOff>
      <xdr:row>10</xdr:row>
      <xdr:rowOff>0</xdr:rowOff>
    </xdr:to>
    <xdr:sp macro="" textlink="">
      <xdr:nvSpPr>
        <xdr:cNvPr id="133" name="Rechteck: abgerundete Ecken 132">
          <a:extLst>
            <a:ext uri="{FF2B5EF4-FFF2-40B4-BE49-F238E27FC236}">
              <a16:creationId xmlns:a16="http://schemas.microsoft.com/office/drawing/2014/main" id="{E9612578-B616-4033-B763-1E91054C2DDD}"/>
            </a:ext>
          </a:extLst>
        </xdr:cNvPr>
        <xdr:cNvSpPr/>
      </xdr:nvSpPr>
      <xdr:spPr>
        <a:xfrm>
          <a:off x="2361857" y="2151246"/>
          <a:ext cx="1290407" cy="258579"/>
        </a:xfrm>
        <a:prstGeom prst="roundRect">
          <a:avLst>
            <a:gd name="adj" fmla="val 10074"/>
          </a:avLst>
        </a:prstGeom>
        <a:noFill/>
        <a:ln w="66675">
          <a:solidFill>
            <a:srgbClr val="B8B8C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endParaRPr lang="de-DE" sz="1100"/>
        </a:p>
      </xdr:txBody>
    </xdr:sp>
    <xdr:clientData/>
  </xdr:twoCellAnchor>
  <xdr:twoCellAnchor>
    <xdr:from>
      <xdr:col>12</xdr:col>
      <xdr:colOff>27199</xdr:colOff>
      <xdr:row>8</xdr:row>
      <xdr:rowOff>60257</xdr:rowOff>
    </xdr:from>
    <xdr:to>
      <xdr:col>23</xdr:col>
      <xdr:colOff>92525</xdr:colOff>
      <xdr:row>9</xdr:row>
      <xdr:rowOff>207545</xdr:rowOff>
    </xdr:to>
    <xdr:sp macro="" textlink="">
      <xdr:nvSpPr>
        <xdr:cNvPr id="135" name="Rechteck: abgerundete Ecken 134">
          <a:extLst>
            <a:ext uri="{FF2B5EF4-FFF2-40B4-BE49-F238E27FC236}">
              <a16:creationId xmlns:a16="http://schemas.microsoft.com/office/drawing/2014/main" id="{1D411199-1DAF-4C68-9563-77633C4D2007}"/>
            </a:ext>
          </a:extLst>
        </xdr:cNvPr>
        <xdr:cNvSpPr/>
      </xdr:nvSpPr>
      <xdr:spPr>
        <a:xfrm>
          <a:off x="3817146" y="2150744"/>
          <a:ext cx="2722300" cy="262590"/>
        </a:xfrm>
        <a:prstGeom prst="roundRect">
          <a:avLst>
            <a:gd name="adj" fmla="val 9925"/>
          </a:avLst>
        </a:prstGeom>
        <a:noFill/>
        <a:ln w="66675">
          <a:solidFill>
            <a:srgbClr val="B8B8C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12</xdr:col>
      <xdr:colOff>83131</xdr:colOff>
      <xdr:row>8</xdr:row>
      <xdr:rowOff>28574</xdr:rowOff>
    </xdr:from>
    <xdr:to>
      <xdr:col>18</xdr:col>
      <xdr:colOff>516508</xdr:colOff>
      <xdr:row>9</xdr:row>
      <xdr:rowOff>202720</xdr:rowOff>
    </xdr:to>
    <xdr:sp macro="" textlink="">
      <xdr:nvSpPr>
        <xdr:cNvPr id="136" name="Rechteck 135">
          <a:extLst>
            <a:ext uri="{FF2B5EF4-FFF2-40B4-BE49-F238E27FC236}">
              <a16:creationId xmlns:a16="http://schemas.microsoft.com/office/drawing/2014/main" id="{112A0080-011B-4AAB-856B-70995FED7288}"/>
            </a:ext>
          </a:extLst>
        </xdr:cNvPr>
        <xdr:cNvSpPr/>
      </xdr:nvSpPr>
      <xdr:spPr>
        <a:xfrm>
          <a:off x="3873078" y="2119061"/>
          <a:ext cx="1771891" cy="289448"/>
        </a:xfrm>
        <a:prstGeom prst="rect">
          <a:avLst/>
        </a:prstGeom>
        <a:solidFill>
          <a:srgbClr val="B8B8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12</xdr:col>
      <xdr:colOff>51556</xdr:colOff>
      <xdr:row>8</xdr:row>
      <xdr:rowOff>1210</xdr:rowOff>
    </xdr:from>
    <xdr:to>
      <xdr:col>15</xdr:col>
      <xdr:colOff>276693</xdr:colOff>
      <xdr:row>9</xdr:row>
      <xdr:rowOff>109448</xdr:rowOff>
    </xdr:to>
    <xdr:sp macro="" textlink="">
      <xdr:nvSpPr>
        <xdr:cNvPr id="137" name="Textfeld 136">
          <a:extLst>
            <a:ext uri="{FF2B5EF4-FFF2-40B4-BE49-F238E27FC236}">
              <a16:creationId xmlns:a16="http://schemas.microsoft.com/office/drawing/2014/main" id="{7D1A3EDC-6A2A-4D83-AB68-91958A6325FC}"/>
            </a:ext>
          </a:extLst>
        </xdr:cNvPr>
        <xdr:cNvSpPr txBox="1"/>
      </xdr:nvSpPr>
      <xdr:spPr>
        <a:xfrm>
          <a:off x="3841503" y="2091697"/>
          <a:ext cx="947032" cy="223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 b="0">
              <a:solidFill>
                <a:srgbClr val="3A3838"/>
              </a:solidFill>
              <a:latin typeface="Bahnschrift" panose="020B0502040204020203" pitchFamily="34" charset="0"/>
            </a:rPr>
            <a:t>Punkte</a:t>
          </a:r>
        </a:p>
      </xdr:txBody>
    </xdr:sp>
    <xdr:clientData/>
  </xdr:twoCellAnchor>
  <xdr:twoCellAnchor>
    <xdr:from>
      <xdr:col>4</xdr:col>
      <xdr:colOff>46794</xdr:colOff>
      <xdr:row>8</xdr:row>
      <xdr:rowOff>8828</xdr:rowOff>
    </xdr:from>
    <xdr:to>
      <xdr:col>8</xdr:col>
      <xdr:colOff>310031</xdr:colOff>
      <xdr:row>9</xdr:row>
      <xdr:rowOff>117066</xdr:rowOff>
    </xdr:to>
    <xdr:sp macro="" textlink="">
      <xdr:nvSpPr>
        <xdr:cNvPr id="139" name="Textfeld 138">
          <a:extLst>
            <a:ext uri="{FF2B5EF4-FFF2-40B4-BE49-F238E27FC236}">
              <a16:creationId xmlns:a16="http://schemas.microsoft.com/office/drawing/2014/main" id="{DB675C10-8EE4-4B76-A75D-0961577E69AC}"/>
            </a:ext>
          </a:extLst>
        </xdr:cNvPr>
        <xdr:cNvSpPr txBox="1"/>
      </xdr:nvSpPr>
      <xdr:spPr>
        <a:xfrm>
          <a:off x="2382926" y="2099315"/>
          <a:ext cx="929987" cy="223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 b="0">
              <a:solidFill>
                <a:srgbClr val="3A3838"/>
              </a:solidFill>
              <a:latin typeface="Bahnschrift" panose="020B0502040204020203" pitchFamily="34" charset="0"/>
            </a:rPr>
            <a:t>Fälle</a:t>
          </a:r>
        </a:p>
      </xdr:txBody>
    </xdr:sp>
    <xdr:clientData/>
  </xdr:twoCellAnchor>
  <xdr:twoCellAnchor>
    <xdr:from>
      <xdr:col>4</xdr:col>
      <xdr:colOff>19048</xdr:colOff>
      <xdr:row>10</xdr:row>
      <xdr:rowOff>10026</xdr:rowOff>
    </xdr:from>
    <xdr:to>
      <xdr:col>9</xdr:col>
      <xdr:colOff>135354</xdr:colOff>
      <xdr:row>19</xdr:row>
      <xdr:rowOff>94635</xdr:rowOff>
    </xdr:to>
    <xdr:sp macro="" textlink="">
      <xdr:nvSpPr>
        <xdr:cNvPr id="131" name="Rechteck 130">
          <a:extLst>
            <a:ext uri="{FF2B5EF4-FFF2-40B4-BE49-F238E27FC236}">
              <a16:creationId xmlns:a16="http://schemas.microsoft.com/office/drawing/2014/main" id="{D4C299DE-1FE4-4122-875B-A7F822827DEF}"/>
            </a:ext>
          </a:extLst>
        </xdr:cNvPr>
        <xdr:cNvSpPr/>
      </xdr:nvSpPr>
      <xdr:spPr>
        <a:xfrm>
          <a:off x="2355180" y="2426368"/>
          <a:ext cx="1309437" cy="1498320"/>
        </a:xfrm>
        <a:prstGeom prst="rect">
          <a:avLst/>
        </a:prstGeom>
        <a:noFill/>
        <a:ln w="53975">
          <a:solidFill>
            <a:srgbClr val="EEEEF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12</xdr:col>
      <xdr:colOff>17972</xdr:colOff>
      <xdr:row>10</xdr:row>
      <xdr:rowOff>5013</xdr:rowOff>
    </xdr:from>
    <xdr:to>
      <xdr:col>23</xdr:col>
      <xdr:colOff>92927</xdr:colOff>
      <xdr:row>19</xdr:row>
      <xdr:rowOff>97708</xdr:rowOff>
    </xdr:to>
    <xdr:sp macro="" textlink="">
      <xdr:nvSpPr>
        <xdr:cNvPr id="132" name="Rechteck 131">
          <a:extLst>
            <a:ext uri="{FF2B5EF4-FFF2-40B4-BE49-F238E27FC236}">
              <a16:creationId xmlns:a16="http://schemas.microsoft.com/office/drawing/2014/main" id="{EA5978C2-F208-45B7-A9E5-C12AC54902FC}"/>
            </a:ext>
          </a:extLst>
        </xdr:cNvPr>
        <xdr:cNvSpPr/>
      </xdr:nvSpPr>
      <xdr:spPr>
        <a:xfrm>
          <a:off x="3807919" y="2421355"/>
          <a:ext cx="2731929" cy="1506406"/>
        </a:xfrm>
        <a:prstGeom prst="rect">
          <a:avLst/>
        </a:prstGeom>
        <a:noFill/>
        <a:ln w="53975">
          <a:solidFill>
            <a:srgbClr val="EEEEF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12</xdr:col>
      <xdr:colOff>80010</xdr:colOff>
      <xdr:row>22</xdr:row>
      <xdr:rowOff>453391</xdr:rowOff>
    </xdr:from>
    <xdr:to>
      <xdr:col>18</xdr:col>
      <xdr:colOff>11566</xdr:colOff>
      <xdr:row>23</xdr:row>
      <xdr:rowOff>217170</xdr:rowOff>
    </xdr:to>
    <xdr:sp macro="" textlink="">
      <xdr:nvSpPr>
        <xdr:cNvPr id="140" name="Rechteck 139">
          <a:extLst>
            <a:ext uri="{FF2B5EF4-FFF2-40B4-BE49-F238E27FC236}">
              <a16:creationId xmlns:a16="http://schemas.microsoft.com/office/drawing/2014/main" id="{031CEE81-3DD5-4D9C-B2BA-8723D12D276D}"/>
            </a:ext>
          </a:extLst>
        </xdr:cNvPr>
        <xdr:cNvSpPr/>
      </xdr:nvSpPr>
      <xdr:spPr>
        <a:xfrm>
          <a:off x="3870960" y="4987291"/>
          <a:ext cx="1284106" cy="251459"/>
        </a:xfrm>
        <a:prstGeom prst="rect">
          <a:avLst/>
        </a:prstGeom>
        <a:gradFill flip="none" rotWithShape="1">
          <a:gsLst>
            <a:gs pos="0">
              <a:srgbClr val="D9E7D1"/>
            </a:gs>
            <a:gs pos="0">
              <a:srgbClr val="D9E7D1"/>
            </a:gs>
            <a:gs pos="100000">
              <a:srgbClr val="F9D7D3"/>
            </a:gs>
          </a:gsLst>
          <a:lin ang="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12</xdr:col>
      <xdr:colOff>9267</xdr:colOff>
      <xdr:row>32</xdr:row>
      <xdr:rowOff>190500</xdr:rowOff>
    </xdr:from>
    <xdr:to>
      <xdr:col>18</xdr:col>
      <xdr:colOff>14710</xdr:colOff>
      <xdr:row>33</xdr:row>
      <xdr:rowOff>2956</xdr:rowOff>
    </xdr:to>
    <xdr:sp macro="" textlink="">
      <xdr:nvSpPr>
        <xdr:cNvPr id="141" name="Rechteck 140">
          <a:extLst>
            <a:ext uri="{FF2B5EF4-FFF2-40B4-BE49-F238E27FC236}">
              <a16:creationId xmlns:a16="http://schemas.microsoft.com/office/drawing/2014/main" id="{DA887073-1806-4AF1-98D2-DCE955484732}"/>
            </a:ext>
          </a:extLst>
        </xdr:cNvPr>
        <xdr:cNvSpPr/>
      </xdr:nvSpPr>
      <xdr:spPr>
        <a:xfrm>
          <a:off x="3792991" y="6779172"/>
          <a:ext cx="1345512" cy="101491"/>
        </a:xfrm>
        <a:prstGeom prst="rect">
          <a:avLst/>
        </a:prstGeom>
        <a:gradFill flip="none" rotWithShape="1">
          <a:gsLst>
            <a:gs pos="0">
              <a:srgbClr val="D9E7D1"/>
            </a:gs>
            <a:gs pos="0">
              <a:srgbClr val="D9E7D1"/>
            </a:gs>
            <a:gs pos="100000">
              <a:srgbClr val="F9D7D3"/>
            </a:gs>
          </a:gsLst>
          <a:lin ang="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</xdr:col>
      <xdr:colOff>18087</xdr:colOff>
      <xdr:row>22</xdr:row>
      <xdr:rowOff>430530</xdr:rowOff>
    </xdr:from>
    <xdr:to>
      <xdr:col>13</xdr:col>
      <xdr:colOff>201930</xdr:colOff>
      <xdr:row>24</xdr:row>
      <xdr:rowOff>8593</xdr:rowOff>
    </xdr:to>
    <xdr:sp macro="" textlink="">
      <xdr:nvSpPr>
        <xdr:cNvPr id="158" name="Textfeld 157">
          <a:extLst>
            <a:ext uri="{FF2B5EF4-FFF2-40B4-BE49-F238E27FC236}">
              <a16:creationId xmlns:a16="http://schemas.microsoft.com/office/drawing/2014/main" id="{24661951-3A84-4007-9D78-09A1CD067E85}"/>
            </a:ext>
          </a:extLst>
        </xdr:cNvPr>
        <xdr:cNvSpPr txBox="1"/>
      </xdr:nvSpPr>
      <xdr:spPr>
        <a:xfrm>
          <a:off x="2403147" y="4964430"/>
          <a:ext cx="1704033" cy="3133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 b="0">
              <a:solidFill>
                <a:srgbClr val="3A3838"/>
              </a:solidFill>
              <a:latin typeface="Bahnschrift" panose="020B0502040204020203" pitchFamily="34" charset="0"/>
            </a:rPr>
            <a:t>Reserve</a:t>
          </a:r>
          <a:r>
            <a:rPr lang="de-DE" sz="1400" b="1" baseline="0">
              <a:solidFill>
                <a:srgbClr val="3A3838"/>
              </a:solidFill>
              <a:latin typeface="Bahnschrift Light" panose="020B0502040204020203" pitchFamily="34" charset="0"/>
            </a:rPr>
            <a:t> </a:t>
          </a:r>
          <a:r>
            <a:rPr lang="de-DE" sz="1000" b="0" baseline="0">
              <a:solidFill>
                <a:schemeClr val="accent6">
                  <a:lumMod val="75000"/>
                </a:schemeClr>
              </a:solidFill>
              <a:latin typeface="Bahnschrift Light" panose="020B0502040204020203" pitchFamily="34" charset="0"/>
            </a:rPr>
            <a:t>(Punkte)</a:t>
          </a:r>
          <a:endParaRPr lang="de-DE" sz="1000" b="0">
            <a:solidFill>
              <a:schemeClr val="accent6">
                <a:lumMod val="75000"/>
              </a:schemeClr>
            </a:solidFill>
            <a:latin typeface="Bahnschrift Light" panose="020B0502040204020203" pitchFamily="34" charset="0"/>
          </a:endParaRPr>
        </a:p>
      </xdr:txBody>
    </xdr:sp>
    <xdr:clientData/>
  </xdr:twoCellAnchor>
  <xdr:twoCellAnchor>
    <xdr:from>
      <xdr:col>16</xdr:col>
      <xdr:colOff>3192</xdr:colOff>
      <xdr:row>22</xdr:row>
      <xdr:rowOff>427415</xdr:rowOff>
    </xdr:from>
    <xdr:to>
      <xdr:col>23</xdr:col>
      <xdr:colOff>11430</xdr:colOff>
      <xdr:row>24</xdr:row>
      <xdr:rowOff>1459</xdr:rowOff>
    </xdr:to>
    <xdr:sp macro="" textlink="">
      <xdr:nvSpPr>
        <xdr:cNvPr id="159" name="Textfeld 158">
          <a:extLst>
            <a:ext uri="{FF2B5EF4-FFF2-40B4-BE49-F238E27FC236}">
              <a16:creationId xmlns:a16="http://schemas.microsoft.com/office/drawing/2014/main" id="{9C7FBD74-742D-467B-A342-D58BB8BD4C16}"/>
            </a:ext>
          </a:extLst>
        </xdr:cNvPr>
        <xdr:cNvSpPr txBox="1"/>
      </xdr:nvSpPr>
      <xdr:spPr>
        <a:xfrm>
          <a:off x="5066682" y="4961315"/>
          <a:ext cx="1406508" cy="309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 b="0" baseline="0">
              <a:solidFill>
                <a:srgbClr val="3A3838"/>
              </a:solidFill>
              <a:latin typeface="Bahnschrift" panose="020B0502040204020203" pitchFamily="34" charset="0"/>
            </a:rPr>
            <a:t>Einbehalt</a:t>
          </a:r>
          <a:r>
            <a:rPr lang="de-DE" sz="1400" b="1" baseline="0">
              <a:solidFill>
                <a:srgbClr val="3A3838"/>
              </a:solidFill>
              <a:latin typeface="Bahnschrift Light" panose="020B0502040204020203" pitchFamily="34" charset="0"/>
            </a:rPr>
            <a:t> </a:t>
          </a:r>
          <a:r>
            <a:rPr lang="de-DE" sz="1000" b="0" baseline="0">
              <a:solidFill>
                <a:srgbClr val="C00000"/>
              </a:solidFill>
              <a:latin typeface="Bahnschrift Light" panose="020B0502040204020203" pitchFamily="34" charset="0"/>
            </a:rPr>
            <a:t>(ca. €)</a:t>
          </a:r>
          <a:endParaRPr lang="de-DE" sz="1000" b="0">
            <a:solidFill>
              <a:srgbClr val="C00000"/>
            </a:solidFill>
            <a:latin typeface="Bahnschrift Light" panose="020B0502040204020203" pitchFamily="34" charset="0"/>
          </a:endParaRPr>
        </a:p>
      </xdr:txBody>
    </xdr:sp>
    <xdr:clientData/>
  </xdr:twoCellAnchor>
  <xdr:twoCellAnchor>
    <xdr:from>
      <xdr:col>22</xdr:col>
      <xdr:colOff>85726</xdr:colOff>
      <xdr:row>8</xdr:row>
      <xdr:rowOff>95250</xdr:rowOff>
    </xdr:from>
    <xdr:to>
      <xdr:col>22</xdr:col>
      <xdr:colOff>561976</xdr:colOff>
      <xdr:row>9</xdr:row>
      <xdr:rowOff>161925</xdr:rowOff>
    </xdr:to>
    <xdr:sp macro="" textlink="">
      <xdr:nvSpPr>
        <xdr:cNvPr id="160" name="Textfeld 159">
          <a:extLst>
            <a:ext uri="{FF2B5EF4-FFF2-40B4-BE49-F238E27FC236}">
              <a16:creationId xmlns:a16="http://schemas.microsoft.com/office/drawing/2014/main" id="{55117088-E3DA-4D91-8FF3-27E751C77F22}"/>
            </a:ext>
          </a:extLst>
        </xdr:cNvPr>
        <xdr:cNvSpPr txBox="1"/>
      </xdr:nvSpPr>
      <xdr:spPr>
        <a:xfrm>
          <a:off x="5895976" y="2181225"/>
          <a:ext cx="476250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000">
              <a:solidFill>
                <a:srgbClr val="3A3838"/>
              </a:solidFill>
              <a:latin typeface="Bahnschrift Light" panose="020B0502040204020203" pitchFamily="34" charset="0"/>
            </a:rPr>
            <a:t>oder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34</xdr:col>
      <xdr:colOff>0</xdr:colOff>
      <xdr:row>3</xdr:row>
      <xdr:rowOff>0</xdr:rowOff>
    </xdr:from>
    <xdr:ext cx="369585" cy="409575"/>
    <xdr:pic>
      <xdr:nvPicPr>
        <xdr:cNvPr id="2" name="Grafik 1">
          <a:extLst>
            <a:ext uri="{FF2B5EF4-FFF2-40B4-BE49-F238E27FC236}">
              <a16:creationId xmlns:a16="http://schemas.microsoft.com/office/drawing/2014/main" id="{308ADEEF-E634-4240-AEF9-3AC43E66037F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alphaModFix amt="47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8543925"/>
          <a:ext cx="36958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F8E21-02CA-4D14-A656-8F7B257BB5EA}">
  <dimension ref="A1:CG127"/>
  <sheetViews>
    <sheetView tabSelected="1" zoomScaleNormal="100" workbookViewId="0">
      <selection activeCell="I12" sqref="I12"/>
    </sheetView>
  </sheetViews>
  <sheetFormatPr baseColWidth="10" defaultRowHeight="15" x14ac:dyDescent="0.25"/>
  <cols>
    <col min="1" max="3" width="12.42578125" customWidth="1"/>
    <col min="4" max="4" width="2.85546875" customWidth="1"/>
    <col min="5" max="5" width="0.7109375" customWidth="1"/>
    <col min="6" max="6" width="1.140625" customWidth="1"/>
    <col min="7" max="7" width="6.7109375" customWidth="1"/>
    <col min="8" max="8" width="1.42578125" customWidth="1"/>
    <col min="9" max="9" width="7.85546875" customWidth="1"/>
    <col min="10" max="10" width="1.42578125" customWidth="1"/>
    <col min="11" max="11" width="0.42578125" customWidth="1"/>
    <col min="12" max="12" width="1.42578125" customWidth="1"/>
    <col min="13" max="13" width="1.7109375" customWidth="1"/>
    <col min="14" max="14" width="8.140625" customWidth="1"/>
    <col min="15" max="15" width="1" customWidth="1"/>
    <col min="16" max="16" width="8.140625" customWidth="1"/>
    <col min="17" max="17" width="1" customWidth="1"/>
    <col min="18" max="18" width="0.140625" customWidth="1"/>
    <col min="19" max="19" width="8.140625" customWidth="1"/>
    <col min="20" max="20" width="0.5703125" customWidth="1"/>
    <col min="21" max="21" width="1.5703125" customWidth="1"/>
    <col min="22" max="22" width="0.5703125" customWidth="1"/>
    <col min="23" max="23" width="8.85546875" customWidth="1"/>
    <col min="24" max="24" width="1.85546875" customWidth="1"/>
    <col min="25" max="25" width="2.5703125" customWidth="1"/>
    <col min="26" max="26" width="4" customWidth="1"/>
    <col min="27" max="27" width="13.85546875" customWidth="1"/>
    <col min="28" max="28" width="9.85546875" customWidth="1"/>
    <col min="29" max="35" width="12.42578125" customWidth="1"/>
  </cols>
  <sheetData>
    <row r="1" spans="1:85" ht="45" customHeight="1" x14ac:dyDescent="0.25">
      <c r="A1" s="230"/>
      <c r="B1" s="315" t="s">
        <v>71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292"/>
      <c r="AD1" s="292"/>
      <c r="AE1" s="292"/>
      <c r="AF1" s="292"/>
      <c r="AG1" s="292"/>
      <c r="AH1" s="292"/>
      <c r="AI1" s="292"/>
      <c r="AJ1" s="292"/>
      <c r="AK1" s="292"/>
      <c r="AL1" s="292"/>
      <c r="AM1" s="230"/>
      <c r="AN1" s="230"/>
      <c r="AO1" s="230"/>
      <c r="AP1" s="230"/>
      <c r="AQ1" s="230"/>
      <c r="AR1" s="230"/>
      <c r="AS1" s="230"/>
      <c r="AT1" s="230"/>
      <c r="AU1" s="230"/>
      <c r="AV1" s="230"/>
      <c r="AW1" s="230"/>
      <c r="AX1" s="230"/>
      <c r="AY1" s="230"/>
      <c r="AZ1" s="230"/>
      <c r="BA1" s="230"/>
      <c r="BB1" s="230"/>
      <c r="BC1" s="230"/>
      <c r="BD1" s="230"/>
      <c r="BE1" s="230"/>
      <c r="BF1" s="230"/>
      <c r="BG1" s="230"/>
      <c r="BH1" s="230"/>
      <c r="BI1" s="230"/>
      <c r="BJ1" s="230"/>
      <c r="BK1" s="230"/>
      <c r="BL1" s="230"/>
      <c r="BM1" s="230"/>
      <c r="BN1" s="230"/>
      <c r="BO1" s="230"/>
      <c r="BP1" s="230"/>
      <c r="BQ1" s="230"/>
      <c r="BR1" s="230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</row>
    <row r="2" spans="1:85" ht="5.25" customHeight="1" x14ac:dyDescent="0.25">
      <c r="A2" s="54"/>
      <c r="B2" s="54"/>
      <c r="C2" s="54"/>
      <c r="D2" s="54"/>
      <c r="E2" s="54"/>
      <c r="F2" s="54"/>
      <c r="G2" s="55"/>
      <c r="H2" s="55"/>
      <c r="I2" s="55"/>
      <c r="J2" s="56"/>
      <c r="K2" s="56"/>
      <c r="L2" s="57"/>
      <c r="M2" s="57"/>
      <c r="N2" s="57"/>
      <c r="O2" s="57"/>
      <c r="P2" s="57"/>
      <c r="Q2" s="57"/>
      <c r="R2" s="57"/>
      <c r="S2" s="57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</row>
    <row r="3" spans="1:85" ht="42.75" customHeight="1" x14ac:dyDescent="0.2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  <c r="X3" s="312"/>
      <c r="Y3" s="312"/>
      <c r="Z3" s="312"/>
      <c r="AA3" s="312"/>
      <c r="AB3" s="312"/>
      <c r="AC3" s="312"/>
      <c r="AD3" s="312"/>
      <c r="AE3" s="312"/>
      <c r="AF3" s="312"/>
      <c r="AG3" s="312"/>
      <c r="AH3" s="312"/>
      <c r="AI3" s="312"/>
      <c r="AJ3" s="312"/>
      <c r="AK3" s="312"/>
      <c r="AL3" s="312"/>
      <c r="AM3" s="312"/>
      <c r="AN3" s="312"/>
      <c r="AO3" s="312"/>
      <c r="AP3" s="312"/>
      <c r="AQ3" s="312"/>
      <c r="AR3" s="312"/>
      <c r="AS3" s="312"/>
      <c r="AT3" s="312"/>
      <c r="AU3" s="312"/>
      <c r="AV3" s="312"/>
      <c r="AW3" s="312"/>
      <c r="AX3" s="312"/>
      <c r="AY3" s="312"/>
      <c r="AZ3" s="312"/>
      <c r="BA3" s="312"/>
      <c r="BB3" s="312"/>
      <c r="BC3" s="312"/>
      <c r="BD3" s="312"/>
      <c r="BE3" s="312"/>
      <c r="BF3" s="312"/>
      <c r="BG3" s="312"/>
      <c r="BH3" s="312"/>
      <c r="BI3" s="312"/>
      <c r="BJ3" s="312"/>
      <c r="BK3" s="312"/>
      <c r="BL3" s="312"/>
      <c r="BM3" s="312"/>
      <c r="BN3" s="312"/>
      <c r="BO3" s="312"/>
      <c r="BP3" s="312"/>
      <c r="BQ3" s="312"/>
      <c r="BR3" s="312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</row>
    <row r="4" spans="1:85" ht="17.25" customHeight="1" x14ac:dyDescent="0.25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  <c r="BC4" s="312"/>
      <c r="BD4" s="312"/>
      <c r="BE4" s="312"/>
      <c r="BF4" s="312"/>
      <c r="BG4" s="312"/>
      <c r="BH4" s="312"/>
      <c r="BI4" s="312"/>
      <c r="BJ4" s="312"/>
      <c r="BK4" s="312"/>
      <c r="BL4" s="312"/>
      <c r="BM4" s="312"/>
      <c r="BN4" s="312"/>
      <c r="BO4" s="312"/>
      <c r="BP4" s="312"/>
      <c r="BQ4" s="312"/>
      <c r="BR4" s="312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</row>
    <row r="5" spans="1:85" ht="50.25" customHeight="1" x14ac:dyDescent="0.4">
      <c r="A5" s="312"/>
      <c r="B5" s="312"/>
      <c r="C5" s="312"/>
      <c r="D5" s="321" t="s">
        <v>69</v>
      </c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1"/>
      <c r="V5" s="321"/>
      <c r="W5" s="321"/>
      <c r="X5" s="321"/>
      <c r="Y5" s="321"/>
      <c r="Z5" s="312"/>
      <c r="AA5" s="312"/>
      <c r="AB5" s="312"/>
      <c r="AC5" s="312"/>
      <c r="AD5" s="312"/>
      <c r="AE5" s="312"/>
      <c r="AF5" s="312"/>
      <c r="AG5" s="312"/>
      <c r="AH5" s="312"/>
      <c r="AI5" s="312"/>
      <c r="AJ5" s="312"/>
      <c r="AK5" s="312"/>
      <c r="AL5" s="312"/>
      <c r="AM5" s="312"/>
      <c r="AN5" s="312"/>
      <c r="AO5" s="312"/>
      <c r="AP5" s="312"/>
      <c r="AQ5" s="312"/>
      <c r="AR5" s="312"/>
      <c r="AS5" s="312"/>
      <c r="AT5" s="312"/>
      <c r="AU5" s="312"/>
      <c r="AV5" s="312"/>
      <c r="AW5" s="312"/>
      <c r="AX5" s="312"/>
      <c r="AY5" s="312"/>
      <c r="AZ5" s="312"/>
      <c r="BA5" s="312"/>
      <c r="BB5" s="312"/>
      <c r="BC5" s="312"/>
      <c r="BD5" s="312"/>
      <c r="BE5" s="312"/>
      <c r="BF5" s="312"/>
      <c r="BG5" s="312"/>
      <c r="BH5" s="312"/>
      <c r="BI5" s="312"/>
      <c r="BJ5" s="312"/>
      <c r="BK5" s="312"/>
      <c r="BL5" s="312"/>
      <c r="BM5" s="312"/>
      <c r="BN5" s="312"/>
      <c r="BO5" s="312"/>
      <c r="BP5" s="312"/>
      <c r="BQ5" s="312"/>
      <c r="BR5" s="312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</row>
    <row r="6" spans="1:85" ht="0.75" customHeight="1" x14ac:dyDescent="0.25">
      <c r="A6" s="312"/>
      <c r="B6" s="312"/>
      <c r="C6" s="312"/>
      <c r="D6" s="252"/>
      <c r="E6" s="252"/>
      <c r="F6" s="252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  <c r="Y6" s="250"/>
      <c r="Z6" s="312"/>
      <c r="AA6" s="312"/>
      <c r="AB6" s="312"/>
      <c r="AC6" s="312"/>
      <c r="AD6" s="312"/>
      <c r="AE6" s="312"/>
      <c r="AF6" s="312"/>
      <c r="AG6" s="312"/>
      <c r="AH6" s="312"/>
      <c r="AI6" s="312"/>
      <c r="AJ6" s="312"/>
      <c r="AK6" s="312"/>
      <c r="AL6" s="312"/>
      <c r="AM6" s="312"/>
      <c r="AN6" s="312"/>
      <c r="AO6" s="312"/>
      <c r="AP6" s="312"/>
      <c r="AQ6" s="312"/>
      <c r="AR6" s="312"/>
      <c r="AS6" s="312"/>
      <c r="AT6" s="312"/>
      <c r="AU6" s="312"/>
      <c r="AV6" s="312"/>
      <c r="AW6" s="312"/>
      <c r="AX6" s="312"/>
      <c r="AY6" s="312"/>
      <c r="AZ6" s="312"/>
      <c r="BA6" s="312"/>
      <c r="BB6" s="312"/>
      <c r="BC6" s="312"/>
      <c r="BD6" s="312"/>
      <c r="BE6" s="312"/>
      <c r="BF6" s="312"/>
      <c r="BG6" s="312"/>
      <c r="BH6" s="312"/>
      <c r="BI6" s="312"/>
      <c r="BJ6" s="312"/>
      <c r="BK6" s="312"/>
      <c r="BL6" s="312"/>
      <c r="BM6" s="312"/>
      <c r="BN6" s="312"/>
      <c r="BO6" s="312"/>
      <c r="BP6" s="312"/>
      <c r="BQ6" s="312"/>
      <c r="BR6" s="312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</row>
    <row r="7" spans="1:85" ht="10.5" customHeight="1" x14ac:dyDescent="0.25">
      <c r="A7" s="312"/>
      <c r="B7" s="312"/>
      <c r="C7" s="312"/>
      <c r="D7" s="249"/>
      <c r="E7" s="249"/>
      <c r="F7" s="249"/>
      <c r="G7" s="320"/>
      <c r="H7" s="320"/>
      <c r="I7" s="320"/>
      <c r="J7" s="320"/>
      <c r="K7" s="320"/>
      <c r="L7" s="320"/>
      <c r="M7" s="320"/>
      <c r="N7" s="320"/>
      <c r="O7" s="320"/>
      <c r="P7" s="320"/>
      <c r="Q7" s="320"/>
      <c r="R7" s="320"/>
      <c r="S7" s="320"/>
      <c r="T7" s="320"/>
      <c r="U7" s="320"/>
      <c r="V7" s="320"/>
      <c r="W7" s="320"/>
      <c r="X7" s="249"/>
      <c r="Y7" s="249"/>
      <c r="Z7" s="312"/>
      <c r="AA7" s="312"/>
      <c r="AB7" s="312"/>
      <c r="AC7" s="312"/>
      <c r="AD7" s="312"/>
      <c r="AE7" s="312"/>
      <c r="AF7" s="312"/>
      <c r="AG7" s="312"/>
      <c r="AH7" s="312"/>
      <c r="AI7" s="312"/>
      <c r="AJ7" s="312"/>
      <c r="AK7" s="312"/>
      <c r="AL7" s="312"/>
      <c r="AM7" s="312"/>
      <c r="AN7" s="312"/>
      <c r="AO7" s="312"/>
      <c r="AP7" s="312"/>
      <c r="AQ7" s="312"/>
      <c r="AR7" s="312"/>
      <c r="AS7" s="312"/>
      <c r="AT7" s="312"/>
      <c r="AU7" s="312"/>
      <c r="AV7" s="312"/>
      <c r="AW7" s="312"/>
      <c r="AX7" s="312"/>
      <c r="AY7" s="312"/>
      <c r="AZ7" s="312"/>
      <c r="BA7" s="312"/>
      <c r="BB7" s="312"/>
      <c r="BC7" s="312"/>
      <c r="BD7" s="312"/>
      <c r="BE7" s="312"/>
      <c r="BF7" s="312"/>
      <c r="BG7" s="312"/>
      <c r="BH7" s="312"/>
      <c r="BI7" s="312"/>
      <c r="BJ7" s="312"/>
      <c r="BK7" s="312"/>
      <c r="BL7" s="312"/>
      <c r="BM7" s="312"/>
      <c r="BN7" s="312"/>
      <c r="BO7" s="312"/>
      <c r="BP7" s="312"/>
      <c r="BQ7" s="312"/>
      <c r="BR7" s="312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</row>
    <row r="8" spans="1:85" ht="15" customHeight="1" x14ac:dyDescent="0.25">
      <c r="A8" s="312"/>
      <c r="B8" s="312"/>
      <c r="C8" s="312"/>
      <c r="D8" s="249"/>
      <c r="E8" s="249"/>
      <c r="F8" s="249"/>
      <c r="G8" s="249"/>
      <c r="H8" s="249"/>
      <c r="I8" s="249"/>
      <c r="J8" s="249"/>
      <c r="K8" s="249"/>
      <c r="L8" s="268"/>
      <c r="M8" s="249"/>
      <c r="N8" s="249"/>
      <c r="O8" s="249"/>
      <c r="P8" s="249"/>
      <c r="Q8" s="249"/>
      <c r="R8" s="249"/>
      <c r="S8" s="249"/>
      <c r="T8" s="249"/>
      <c r="U8" s="249"/>
      <c r="V8" s="249"/>
      <c r="W8" s="249"/>
      <c r="X8" s="249"/>
      <c r="Y8" s="249"/>
      <c r="Z8" s="312"/>
      <c r="AA8" s="312"/>
      <c r="AB8" s="312"/>
      <c r="AC8" s="312"/>
      <c r="AD8" s="312"/>
      <c r="AE8" s="312"/>
      <c r="AF8" s="312"/>
      <c r="AG8" s="312"/>
      <c r="AH8" s="312"/>
      <c r="AI8" s="312"/>
      <c r="AJ8" s="312"/>
      <c r="AK8" s="312"/>
      <c r="AL8" s="312"/>
      <c r="AM8" s="312"/>
      <c r="AN8" s="312"/>
      <c r="AO8" s="312"/>
      <c r="AP8" s="312"/>
      <c r="AQ8" s="312"/>
      <c r="AR8" s="312"/>
      <c r="AS8" s="312"/>
      <c r="AT8" s="312"/>
      <c r="AU8" s="312"/>
      <c r="AV8" s="312"/>
      <c r="AW8" s="312"/>
      <c r="AX8" s="312"/>
      <c r="AY8" s="312"/>
      <c r="AZ8" s="312"/>
      <c r="BA8" s="312"/>
      <c r="BB8" s="312"/>
      <c r="BC8" s="312"/>
      <c r="BD8" s="312"/>
      <c r="BE8" s="312"/>
      <c r="BF8" s="312"/>
      <c r="BG8" s="312"/>
      <c r="BH8" s="312"/>
      <c r="BI8" s="312"/>
      <c r="BJ8" s="312"/>
      <c r="BK8" s="312"/>
      <c r="BL8" s="312"/>
      <c r="BM8" s="312"/>
      <c r="BN8" s="312"/>
      <c r="BO8" s="312"/>
      <c r="BP8" s="312"/>
      <c r="BQ8" s="312"/>
      <c r="BR8" s="312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</row>
    <row r="9" spans="1:85" ht="9" customHeight="1" x14ac:dyDescent="0.25">
      <c r="A9" s="312"/>
      <c r="B9" s="312"/>
      <c r="C9" s="312"/>
      <c r="D9" s="268"/>
      <c r="E9" s="272"/>
      <c r="F9" s="284"/>
      <c r="G9" s="323"/>
      <c r="H9" s="323"/>
      <c r="I9" s="323"/>
      <c r="J9" s="323"/>
      <c r="K9" s="323"/>
      <c r="L9" s="285"/>
      <c r="M9" s="284"/>
      <c r="N9" s="323"/>
      <c r="O9" s="323"/>
      <c r="P9" s="323"/>
      <c r="Q9" s="323"/>
      <c r="R9" s="323"/>
      <c r="S9" s="323"/>
      <c r="T9" s="323"/>
      <c r="U9" s="323"/>
      <c r="V9" s="323"/>
      <c r="W9" s="324"/>
      <c r="X9" s="288"/>
      <c r="Y9" s="268"/>
      <c r="Z9" s="312"/>
      <c r="AA9" s="312"/>
      <c r="AB9" s="312"/>
      <c r="AC9" s="312"/>
      <c r="AD9" s="312"/>
      <c r="AE9" s="312"/>
      <c r="AF9" s="312"/>
      <c r="AG9" s="312"/>
      <c r="AH9" s="312"/>
      <c r="AI9" s="312"/>
      <c r="AJ9" s="312"/>
      <c r="AK9" s="312"/>
      <c r="AL9" s="312"/>
      <c r="AM9" s="312"/>
      <c r="AN9" s="312"/>
      <c r="AO9" s="312"/>
      <c r="AP9" s="312"/>
      <c r="AQ9" s="312"/>
      <c r="AR9" s="312"/>
      <c r="AS9" s="312"/>
      <c r="AT9" s="312"/>
      <c r="AU9" s="312"/>
      <c r="AV9" s="312"/>
      <c r="AW9" s="312"/>
      <c r="AX9" s="312"/>
      <c r="AY9" s="312"/>
      <c r="AZ9" s="312"/>
      <c r="BA9" s="312"/>
      <c r="BB9" s="312"/>
      <c r="BC9" s="312"/>
      <c r="BD9" s="312"/>
      <c r="BE9" s="312"/>
      <c r="BF9" s="312"/>
      <c r="BG9" s="312"/>
      <c r="BH9" s="312"/>
      <c r="BI9" s="312"/>
      <c r="BJ9" s="312"/>
      <c r="BK9" s="312"/>
      <c r="BL9" s="312"/>
      <c r="BM9" s="312"/>
      <c r="BN9" s="312"/>
      <c r="BO9" s="312"/>
      <c r="BP9" s="312"/>
      <c r="BQ9" s="312"/>
      <c r="BR9" s="312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</row>
    <row r="10" spans="1:85" ht="16.5" customHeight="1" x14ac:dyDescent="0.25">
      <c r="A10" s="312"/>
      <c r="B10" s="312"/>
      <c r="C10" s="312"/>
      <c r="D10" s="268"/>
      <c r="E10" s="272"/>
      <c r="F10" s="284"/>
      <c r="G10" s="323"/>
      <c r="H10" s="323"/>
      <c r="I10" s="323"/>
      <c r="J10" s="323"/>
      <c r="K10" s="323"/>
      <c r="L10" s="285"/>
      <c r="M10" s="284"/>
      <c r="N10" s="323"/>
      <c r="O10" s="323"/>
      <c r="P10" s="323"/>
      <c r="Q10" s="323"/>
      <c r="R10" s="323"/>
      <c r="S10" s="323"/>
      <c r="T10" s="323"/>
      <c r="U10" s="323"/>
      <c r="V10" s="323"/>
      <c r="W10" s="324" t="s">
        <v>68</v>
      </c>
      <c r="X10" s="288"/>
      <c r="Y10" s="268"/>
      <c r="Z10" s="312"/>
      <c r="AA10" s="312"/>
      <c r="AB10" s="312"/>
      <c r="AC10" s="312"/>
      <c r="AD10" s="312"/>
      <c r="AE10" s="312"/>
      <c r="AF10" s="312"/>
      <c r="AG10" s="312"/>
      <c r="AH10" s="312"/>
      <c r="AI10" s="312"/>
      <c r="AJ10" s="312"/>
      <c r="AK10" s="312"/>
      <c r="AL10" s="312"/>
      <c r="AM10" s="312"/>
      <c r="AN10" s="312"/>
      <c r="AO10" s="312"/>
      <c r="AP10" s="312"/>
      <c r="AQ10" s="312"/>
      <c r="AR10" s="312"/>
      <c r="AS10" s="312"/>
      <c r="AT10" s="312"/>
      <c r="AU10" s="312"/>
      <c r="AV10" s="312"/>
      <c r="AW10" s="312"/>
      <c r="AX10" s="312"/>
      <c r="AY10" s="312"/>
      <c r="AZ10" s="312"/>
      <c r="BA10" s="312"/>
      <c r="BB10" s="312"/>
      <c r="BC10" s="312"/>
      <c r="BD10" s="312"/>
      <c r="BE10" s="312"/>
      <c r="BF10" s="312"/>
      <c r="BG10" s="312"/>
      <c r="BH10" s="312"/>
      <c r="BI10" s="312"/>
      <c r="BJ10" s="312"/>
      <c r="BK10" s="312"/>
      <c r="BL10" s="312"/>
      <c r="BM10" s="312"/>
      <c r="BN10" s="312"/>
      <c r="BO10" s="312"/>
      <c r="BP10" s="312"/>
      <c r="BQ10" s="312"/>
      <c r="BR10" s="312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</row>
    <row r="11" spans="1:85" ht="17.25" customHeight="1" x14ac:dyDescent="0.25">
      <c r="A11" s="312"/>
      <c r="B11" s="312"/>
      <c r="C11" s="312"/>
      <c r="D11" s="268"/>
      <c r="E11" s="273"/>
      <c r="F11" s="274"/>
      <c r="G11" s="289"/>
      <c r="H11" s="274"/>
      <c r="I11" s="273"/>
      <c r="J11" s="273"/>
      <c r="K11" s="273"/>
      <c r="L11" s="268"/>
      <c r="M11" s="275"/>
      <c r="N11" s="277" t="s">
        <v>3</v>
      </c>
      <c r="O11" s="277"/>
      <c r="P11" s="277" t="s">
        <v>5</v>
      </c>
      <c r="Q11" s="278"/>
      <c r="R11" s="277"/>
      <c r="S11" s="277" t="s">
        <v>4</v>
      </c>
      <c r="T11" s="279"/>
      <c r="U11" s="279"/>
      <c r="V11" s="279"/>
      <c r="W11" s="277" t="s">
        <v>66</v>
      </c>
      <c r="X11" s="276"/>
      <c r="Y11" s="268"/>
      <c r="Z11" s="312"/>
      <c r="AA11" s="312"/>
      <c r="AB11" s="312"/>
      <c r="AC11" s="312"/>
      <c r="AD11" s="312"/>
      <c r="AE11" s="312"/>
      <c r="AF11" s="312"/>
      <c r="AG11" s="312"/>
      <c r="AH11" s="312"/>
      <c r="AI11" s="312"/>
      <c r="AJ11" s="312"/>
      <c r="AK11" s="312"/>
      <c r="AL11" s="312"/>
      <c r="AM11" s="312"/>
      <c r="AN11" s="312"/>
      <c r="AO11" s="312"/>
      <c r="AP11" s="312"/>
      <c r="AQ11" s="312"/>
      <c r="AR11" s="312"/>
      <c r="AS11" s="312"/>
      <c r="AT11" s="312"/>
      <c r="AU11" s="312"/>
      <c r="AV11" s="312"/>
      <c r="AW11" s="312"/>
      <c r="AX11" s="312"/>
      <c r="AY11" s="312"/>
      <c r="AZ11" s="312"/>
      <c r="BA11" s="312"/>
      <c r="BB11" s="312"/>
      <c r="BC11" s="312"/>
      <c r="BD11" s="312"/>
      <c r="BE11" s="312"/>
      <c r="BF11" s="312"/>
      <c r="BG11" s="312"/>
      <c r="BH11" s="312"/>
      <c r="BI11" s="312"/>
      <c r="BJ11" s="312"/>
      <c r="BK11" s="312"/>
      <c r="BL11" s="312"/>
      <c r="BM11" s="312"/>
      <c r="BN11" s="312"/>
      <c r="BO11" s="312"/>
      <c r="BP11" s="312"/>
      <c r="BQ11" s="312"/>
      <c r="BR11" s="312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</row>
    <row r="12" spans="1:85" ht="16.5" customHeight="1" x14ac:dyDescent="0.25">
      <c r="A12" s="312"/>
      <c r="B12" s="312"/>
      <c r="C12" s="312"/>
      <c r="D12" s="268"/>
      <c r="E12" s="273"/>
      <c r="F12" s="273"/>
      <c r="G12" s="279" t="s">
        <v>18</v>
      </c>
      <c r="H12" s="274"/>
      <c r="I12" s="281">
        <v>0</v>
      </c>
      <c r="J12" s="282"/>
      <c r="K12" s="282"/>
      <c r="L12" s="286"/>
      <c r="M12" s="275"/>
      <c r="N12" s="281">
        <v>0</v>
      </c>
      <c r="O12" s="279"/>
      <c r="P12" s="281">
        <v>0</v>
      </c>
      <c r="Q12" s="279"/>
      <c r="R12" s="283"/>
      <c r="S12" s="281">
        <v>0</v>
      </c>
      <c r="T12" s="279"/>
      <c r="U12" s="279"/>
      <c r="V12" s="279"/>
      <c r="W12" s="281">
        <v>0</v>
      </c>
      <c r="X12" s="273"/>
      <c r="Y12" s="268"/>
      <c r="Z12" s="312"/>
      <c r="AA12" s="312"/>
      <c r="AB12" s="312"/>
      <c r="AC12" s="312"/>
      <c r="AD12" s="312"/>
      <c r="AE12" s="312"/>
      <c r="AF12" s="312"/>
      <c r="AG12" s="312"/>
      <c r="AH12" s="312"/>
      <c r="AI12" s="312"/>
      <c r="AJ12" s="312"/>
      <c r="AK12" s="312"/>
      <c r="AL12" s="312"/>
      <c r="AM12" s="312"/>
      <c r="AN12" s="312"/>
      <c r="AO12" s="312"/>
      <c r="AP12" s="312"/>
      <c r="AQ12" s="312"/>
      <c r="AR12" s="312"/>
      <c r="AS12" s="312"/>
      <c r="AT12" s="312"/>
      <c r="AU12" s="312"/>
      <c r="AV12" s="312"/>
      <c r="AW12" s="312"/>
      <c r="AX12" s="312"/>
      <c r="AY12" s="312"/>
      <c r="AZ12" s="312"/>
      <c r="BA12" s="312"/>
      <c r="BB12" s="312"/>
      <c r="BC12" s="312"/>
      <c r="BD12" s="312"/>
      <c r="BE12" s="312"/>
      <c r="BF12" s="312"/>
      <c r="BG12" s="312"/>
      <c r="BH12" s="312"/>
      <c r="BI12" s="312"/>
      <c r="BJ12" s="312"/>
      <c r="BK12" s="312"/>
      <c r="BL12" s="312"/>
      <c r="BM12" s="312"/>
      <c r="BN12" s="312"/>
      <c r="BO12" s="312"/>
      <c r="BP12" s="312"/>
      <c r="BQ12" s="312"/>
      <c r="BR12" s="312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</row>
    <row r="13" spans="1:85" ht="6.75" customHeight="1" x14ac:dyDescent="0.25">
      <c r="A13" s="312"/>
      <c r="B13" s="312"/>
      <c r="C13" s="312"/>
      <c r="D13" s="268"/>
      <c r="E13" s="273"/>
      <c r="F13" s="273"/>
      <c r="G13" s="280"/>
      <c r="H13" s="274"/>
      <c r="I13" s="282"/>
      <c r="J13" s="282"/>
      <c r="K13" s="282"/>
      <c r="L13" s="286"/>
      <c r="M13" s="275"/>
      <c r="N13" s="282"/>
      <c r="O13" s="282"/>
      <c r="P13" s="282"/>
      <c r="Q13" s="282"/>
      <c r="R13" s="282"/>
      <c r="S13" s="282"/>
      <c r="T13" s="279"/>
      <c r="U13" s="282"/>
      <c r="V13" s="279"/>
      <c r="W13" s="282"/>
      <c r="X13" s="273"/>
      <c r="Y13" s="268"/>
      <c r="Z13" s="312"/>
      <c r="AA13" s="312"/>
      <c r="AB13" s="312"/>
      <c r="AC13" s="312"/>
      <c r="AD13" s="312"/>
      <c r="AE13" s="312"/>
      <c r="AF13" s="312"/>
      <c r="AG13" s="312"/>
      <c r="AH13" s="312"/>
      <c r="AI13" s="312"/>
      <c r="AJ13" s="312"/>
      <c r="AK13" s="312"/>
      <c r="AL13" s="312"/>
      <c r="AM13" s="312"/>
      <c r="AN13" s="312"/>
      <c r="AO13" s="312"/>
      <c r="AP13" s="312"/>
      <c r="AQ13" s="312"/>
      <c r="AR13" s="312"/>
      <c r="AS13" s="312"/>
      <c r="AT13" s="312"/>
      <c r="AU13" s="312"/>
      <c r="AV13" s="312"/>
      <c r="AW13" s="312"/>
      <c r="AX13" s="312"/>
      <c r="AY13" s="312"/>
      <c r="AZ13" s="312"/>
      <c r="BA13" s="312"/>
      <c r="BB13" s="312"/>
      <c r="BC13" s="312"/>
      <c r="BD13" s="312"/>
      <c r="BE13" s="312"/>
      <c r="BF13" s="312"/>
      <c r="BG13" s="312"/>
      <c r="BH13" s="312"/>
      <c r="BI13" s="312"/>
      <c r="BJ13" s="312"/>
      <c r="BK13" s="312"/>
      <c r="BL13" s="312"/>
      <c r="BM13" s="312"/>
      <c r="BN13" s="312"/>
      <c r="BO13" s="312"/>
      <c r="BP13" s="312"/>
      <c r="BQ13" s="312"/>
      <c r="BR13" s="312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</row>
    <row r="14" spans="1:85" ht="16.5" customHeight="1" x14ac:dyDescent="0.25">
      <c r="A14" s="312"/>
      <c r="B14" s="312"/>
      <c r="C14" s="312"/>
      <c r="D14" s="268"/>
      <c r="E14" s="273"/>
      <c r="F14" s="273"/>
      <c r="G14" s="279" t="s">
        <v>20</v>
      </c>
      <c r="H14" s="274"/>
      <c r="I14" s="281">
        <v>0</v>
      </c>
      <c r="J14" s="282"/>
      <c r="K14" s="282"/>
      <c r="L14" s="286"/>
      <c r="M14" s="275"/>
      <c r="N14" s="281">
        <v>0</v>
      </c>
      <c r="O14" s="279"/>
      <c r="P14" s="281">
        <v>0</v>
      </c>
      <c r="Q14" s="279"/>
      <c r="R14" s="283"/>
      <c r="S14" s="281">
        <v>0</v>
      </c>
      <c r="T14" s="279"/>
      <c r="U14" s="279"/>
      <c r="V14" s="279"/>
      <c r="W14" s="281">
        <v>0</v>
      </c>
      <c r="X14" s="273"/>
      <c r="Y14" s="268"/>
      <c r="Z14" s="312"/>
      <c r="AA14" s="312"/>
      <c r="AB14" s="312"/>
      <c r="AC14" s="312"/>
      <c r="AD14" s="312"/>
      <c r="AE14" s="312"/>
      <c r="AF14" s="312"/>
      <c r="AG14" s="312"/>
      <c r="AH14" s="312"/>
      <c r="AI14" s="312"/>
      <c r="AJ14" s="312"/>
      <c r="AK14" s="312"/>
      <c r="AL14" s="312"/>
      <c r="AM14" s="312"/>
      <c r="AN14" s="312"/>
      <c r="AO14" s="312"/>
      <c r="AP14" s="312"/>
      <c r="AQ14" s="312"/>
      <c r="AR14" s="312"/>
      <c r="AS14" s="312"/>
      <c r="AT14" s="312"/>
      <c r="AU14" s="312"/>
      <c r="AV14" s="312"/>
      <c r="AW14" s="312"/>
      <c r="AX14" s="312"/>
      <c r="AY14" s="312"/>
      <c r="AZ14" s="312"/>
      <c r="BA14" s="312"/>
      <c r="BB14" s="312"/>
      <c r="BC14" s="312"/>
      <c r="BD14" s="312"/>
      <c r="BE14" s="312"/>
      <c r="BF14" s="312"/>
      <c r="BG14" s="312"/>
      <c r="BH14" s="312"/>
      <c r="BI14" s="312"/>
      <c r="BJ14" s="312"/>
      <c r="BK14" s="312"/>
      <c r="BL14" s="312"/>
      <c r="BM14" s="312"/>
      <c r="BN14" s="312"/>
      <c r="BO14" s="312"/>
      <c r="BP14" s="312"/>
      <c r="BQ14" s="312"/>
      <c r="BR14" s="312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</row>
    <row r="15" spans="1:85" ht="6.75" customHeight="1" x14ac:dyDescent="0.25">
      <c r="A15" s="312"/>
      <c r="B15" s="312"/>
      <c r="C15" s="312"/>
      <c r="D15" s="268"/>
      <c r="E15" s="273"/>
      <c r="F15" s="273"/>
      <c r="G15" s="280"/>
      <c r="H15" s="273"/>
      <c r="I15" s="282"/>
      <c r="J15" s="282"/>
      <c r="K15" s="282"/>
      <c r="L15" s="286"/>
      <c r="M15" s="275"/>
      <c r="N15" s="282"/>
      <c r="O15" s="282"/>
      <c r="P15" s="282"/>
      <c r="Q15" s="282"/>
      <c r="R15" s="282"/>
      <c r="S15" s="282"/>
      <c r="T15" s="279"/>
      <c r="U15" s="282"/>
      <c r="V15" s="279"/>
      <c r="W15" s="282"/>
      <c r="X15" s="273"/>
      <c r="Y15" s="268"/>
      <c r="Z15" s="312"/>
      <c r="AA15" s="312"/>
      <c r="AB15" s="312"/>
      <c r="AC15" s="312"/>
      <c r="AD15" s="312"/>
      <c r="AE15" s="312"/>
      <c r="AF15" s="312"/>
      <c r="AG15" s="312"/>
      <c r="AH15" s="312"/>
      <c r="AI15" s="312"/>
      <c r="AJ15" s="312"/>
      <c r="AK15" s="312"/>
      <c r="AL15" s="312"/>
      <c r="AM15" s="312"/>
      <c r="AN15" s="312"/>
      <c r="AO15" s="312"/>
      <c r="AP15" s="312"/>
      <c r="AQ15" s="312"/>
      <c r="AR15" s="312"/>
      <c r="AS15" s="312"/>
      <c r="AT15" s="312"/>
      <c r="AU15" s="312"/>
      <c r="AV15" s="312"/>
      <c r="AW15" s="312"/>
      <c r="AX15" s="312"/>
      <c r="AY15" s="312"/>
      <c r="AZ15" s="312"/>
      <c r="BA15" s="312"/>
      <c r="BB15" s="312"/>
      <c r="BC15" s="312"/>
      <c r="BD15" s="312"/>
      <c r="BE15" s="312"/>
      <c r="BF15" s="312"/>
      <c r="BG15" s="312"/>
      <c r="BH15" s="312"/>
      <c r="BI15" s="312"/>
      <c r="BJ15" s="312"/>
      <c r="BK15" s="312"/>
      <c r="BL15" s="312"/>
      <c r="BM15" s="312"/>
      <c r="BN15" s="312"/>
      <c r="BO15" s="312"/>
      <c r="BP15" s="312"/>
      <c r="BQ15" s="312"/>
      <c r="BR15" s="312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</row>
    <row r="16" spans="1:85" ht="16.5" customHeight="1" x14ac:dyDescent="0.25">
      <c r="A16" s="312"/>
      <c r="B16" s="312"/>
      <c r="C16" s="312"/>
      <c r="D16" s="268"/>
      <c r="E16" s="273"/>
      <c r="F16" s="273"/>
      <c r="G16" s="279" t="s">
        <v>19</v>
      </c>
      <c r="H16" s="274"/>
      <c r="I16" s="281">
        <v>0</v>
      </c>
      <c r="J16" s="282"/>
      <c r="K16" s="282"/>
      <c r="L16" s="286"/>
      <c r="M16" s="275"/>
      <c r="N16" s="281">
        <v>0</v>
      </c>
      <c r="O16" s="279"/>
      <c r="P16" s="281">
        <v>0</v>
      </c>
      <c r="Q16" s="279"/>
      <c r="R16" s="283"/>
      <c r="S16" s="281">
        <v>0</v>
      </c>
      <c r="T16" s="279"/>
      <c r="U16" s="279"/>
      <c r="V16" s="279"/>
      <c r="W16" s="281">
        <v>0</v>
      </c>
      <c r="X16" s="273"/>
      <c r="Y16" s="268"/>
      <c r="Z16" s="312"/>
      <c r="AA16" s="312"/>
      <c r="AB16" s="312"/>
      <c r="AC16" s="312"/>
      <c r="AD16" s="312"/>
      <c r="AE16" s="312"/>
      <c r="AF16" s="312"/>
      <c r="AG16" s="312"/>
      <c r="AH16" s="312"/>
      <c r="AI16" s="312"/>
      <c r="AJ16" s="312"/>
      <c r="AK16" s="312"/>
      <c r="AL16" s="312"/>
      <c r="AM16" s="312"/>
      <c r="AN16" s="312"/>
      <c r="AO16" s="312"/>
      <c r="AP16" s="312"/>
      <c r="AQ16" s="312"/>
      <c r="AR16" s="312"/>
      <c r="AS16" s="312"/>
      <c r="AT16" s="312"/>
      <c r="AU16" s="312"/>
      <c r="AV16" s="312"/>
      <c r="AW16" s="312"/>
      <c r="AX16" s="312"/>
      <c r="AY16" s="312"/>
      <c r="AZ16" s="312"/>
      <c r="BA16" s="312"/>
      <c r="BB16" s="312"/>
      <c r="BC16" s="312"/>
      <c r="BD16" s="312"/>
      <c r="BE16" s="312"/>
      <c r="BF16" s="312"/>
      <c r="BG16" s="312"/>
      <c r="BH16" s="312"/>
      <c r="BI16" s="312"/>
      <c r="BJ16" s="312"/>
      <c r="BK16" s="312"/>
      <c r="BL16" s="312"/>
      <c r="BM16" s="312"/>
      <c r="BN16" s="312"/>
      <c r="BO16" s="312"/>
      <c r="BP16" s="312"/>
      <c r="BQ16" s="312"/>
      <c r="BR16" s="312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</row>
    <row r="17" spans="1:85" ht="6.75" customHeight="1" x14ac:dyDescent="0.25">
      <c r="A17" s="312"/>
      <c r="B17" s="312"/>
      <c r="C17" s="312"/>
      <c r="D17" s="268"/>
      <c r="E17" s="273"/>
      <c r="F17" s="273"/>
      <c r="G17" s="280"/>
      <c r="H17" s="273"/>
      <c r="I17" s="282"/>
      <c r="J17" s="282"/>
      <c r="K17" s="282"/>
      <c r="L17" s="286"/>
      <c r="M17" s="275"/>
      <c r="N17" s="282"/>
      <c r="O17" s="282"/>
      <c r="P17" s="282"/>
      <c r="Q17" s="282"/>
      <c r="R17" s="282"/>
      <c r="S17" s="282"/>
      <c r="T17" s="279"/>
      <c r="U17" s="282"/>
      <c r="V17" s="279"/>
      <c r="W17" s="282"/>
      <c r="X17" s="273"/>
      <c r="Y17" s="268"/>
      <c r="Z17" s="312"/>
      <c r="AA17" s="312"/>
      <c r="AB17" s="312"/>
      <c r="AC17" s="312"/>
      <c r="AD17" s="312"/>
      <c r="AE17" s="312"/>
      <c r="AF17" s="312"/>
      <c r="AG17" s="312"/>
      <c r="AH17" s="312"/>
      <c r="AI17" s="312"/>
      <c r="AJ17" s="312"/>
      <c r="AK17" s="312"/>
      <c r="AL17" s="312"/>
      <c r="AM17" s="312"/>
      <c r="AN17" s="312"/>
      <c r="AO17" s="312"/>
      <c r="AP17" s="312"/>
      <c r="AQ17" s="312"/>
      <c r="AR17" s="312"/>
      <c r="AS17" s="312"/>
      <c r="AT17" s="312"/>
      <c r="AU17" s="312"/>
      <c r="AV17" s="312"/>
      <c r="AW17" s="312"/>
      <c r="AX17" s="312"/>
      <c r="AY17" s="312"/>
      <c r="AZ17" s="312"/>
      <c r="BA17" s="312"/>
      <c r="BB17" s="312"/>
      <c r="BC17" s="312"/>
      <c r="BD17" s="312"/>
      <c r="BE17" s="312"/>
      <c r="BF17" s="312"/>
      <c r="BG17" s="312"/>
      <c r="BH17" s="312"/>
      <c r="BI17" s="312"/>
      <c r="BJ17" s="312"/>
      <c r="BK17" s="312"/>
      <c r="BL17" s="312"/>
      <c r="BM17" s="312"/>
      <c r="BN17" s="312"/>
      <c r="BO17" s="312"/>
      <c r="BP17" s="312"/>
      <c r="BQ17" s="312"/>
      <c r="BR17" s="312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</row>
    <row r="18" spans="1:85" ht="16.5" customHeight="1" x14ac:dyDescent="0.25">
      <c r="A18" s="312"/>
      <c r="B18" s="312"/>
      <c r="C18" s="312"/>
      <c r="D18" s="268"/>
      <c r="E18" s="273"/>
      <c r="F18" s="273"/>
      <c r="G18" s="279" t="s">
        <v>21</v>
      </c>
      <c r="H18" s="274"/>
      <c r="I18" s="281">
        <v>0</v>
      </c>
      <c r="J18" s="282"/>
      <c r="K18" s="282"/>
      <c r="L18" s="286"/>
      <c r="M18" s="275"/>
      <c r="N18" s="281">
        <v>0</v>
      </c>
      <c r="O18" s="279"/>
      <c r="P18" s="281">
        <v>0</v>
      </c>
      <c r="Q18" s="279"/>
      <c r="R18" s="283"/>
      <c r="S18" s="281">
        <v>0</v>
      </c>
      <c r="T18" s="279"/>
      <c r="U18" s="279"/>
      <c r="V18" s="279"/>
      <c r="W18" s="281">
        <v>0</v>
      </c>
      <c r="X18" s="273"/>
      <c r="Y18" s="268"/>
      <c r="Z18" s="312"/>
      <c r="AA18" s="312"/>
      <c r="AB18" s="312"/>
      <c r="AC18" s="312"/>
      <c r="AD18" s="312"/>
      <c r="AE18" s="312"/>
      <c r="AF18" s="312"/>
      <c r="AG18" s="312"/>
      <c r="AH18" s="312"/>
      <c r="AI18" s="312"/>
      <c r="AJ18" s="312"/>
      <c r="AK18" s="312"/>
      <c r="AL18" s="312"/>
      <c r="AM18" s="312"/>
      <c r="AN18" s="312"/>
      <c r="AO18" s="312"/>
      <c r="AP18" s="312"/>
      <c r="AQ18" s="312"/>
      <c r="AR18" s="312"/>
      <c r="AS18" s="312"/>
      <c r="AT18" s="312"/>
      <c r="AU18" s="312"/>
      <c r="AV18" s="312"/>
      <c r="AW18" s="312"/>
      <c r="AX18" s="312"/>
      <c r="AY18" s="312"/>
      <c r="AZ18" s="312"/>
      <c r="BA18" s="312"/>
      <c r="BB18" s="312"/>
      <c r="BC18" s="312"/>
      <c r="BD18" s="312"/>
      <c r="BE18" s="312"/>
      <c r="BF18" s="312"/>
      <c r="BG18" s="312"/>
      <c r="BH18" s="312"/>
      <c r="BI18" s="312"/>
      <c r="BJ18" s="312"/>
      <c r="BK18" s="312"/>
      <c r="BL18" s="312"/>
      <c r="BM18" s="312"/>
      <c r="BN18" s="312"/>
      <c r="BO18" s="312"/>
      <c r="BP18" s="312"/>
      <c r="BQ18" s="312"/>
      <c r="BR18" s="312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</row>
    <row r="19" spans="1:85" ht="7.5" customHeight="1" x14ac:dyDescent="0.25">
      <c r="A19" s="312"/>
      <c r="B19" s="312"/>
      <c r="C19" s="312"/>
      <c r="D19" s="268"/>
      <c r="E19" s="273"/>
      <c r="F19" s="273"/>
      <c r="G19" s="279"/>
      <c r="H19" s="275"/>
      <c r="I19" s="275"/>
      <c r="J19" s="275"/>
      <c r="K19" s="275"/>
      <c r="L19" s="287"/>
      <c r="M19" s="275"/>
      <c r="N19" s="275"/>
      <c r="O19" s="275"/>
      <c r="P19" s="275"/>
      <c r="Q19" s="275"/>
      <c r="R19" s="275"/>
      <c r="S19" s="275"/>
      <c r="T19" s="275"/>
      <c r="U19" s="275"/>
      <c r="V19" s="275"/>
      <c r="W19" s="275"/>
      <c r="X19" s="273"/>
      <c r="Y19" s="268"/>
      <c r="Z19" s="312"/>
      <c r="AA19" s="312"/>
      <c r="AB19" s="312"/>
      <c r="AC19" s="312"/>
      <c r="AD19" s="312"/>
      <c r="AE19" s="312"/>
      <c r="AF19" s="312"/>
      <c r="AG19" s="312"/>
      <c r="AH19" s="312"/>
      <c r="AI19" s="312"/>
      <c r="AJ19" s="312"/>
      <c r="AK19" s="312"/>
      <c r="AL19" s="312"/>
      <c r="AM19" s="312"/>
      <c r="AN19" s="312"/>
      <c r="AO19" s="312"/>
      <c r="AP19" s="312"/>
      <c r="AQ19" s="312"/>
      <c r="AR19" s="312"/>
      <c r="AS19" s="312"/>
      <c r="AT19" s="312"/>
      <c r="AU19" s="312"/>
      <c r="AV19" s="312"/>
      <c r="AW19" s="312"/>
      <c r="AX19" s="312"/>
      <c r="AY19" s="312"/>
      <c r="AZ19" s="312"/>
      <c r="BA19" s="312"/>
      <c r="BB19" s="312"/>
      <c r="BC19" s="312"/>
      <c r="BD19" s="312"/>
      <c r="BE19" s="312"/>
      <c r="BF19" s="312"/>
      <c r="BG19" s="312"/>
      <c r="BH19" s="312"/>
      <c r="BI19" s="312"/>
      <c r="BJ19" s="312"/>
      <c r="BK19" s="312"/>
      <c r="BL19" s="312"/>
      <c r="BM19" s="312"/>
      <c r="BN19" s="312"/>
      <c r="BO19" s="312"/>
      <c r="BP19" s="312"/>
      <c r="BQ19" s="312"/>
      <c r="BR19" s="312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</row>
    <row r="20" spans="1:85" ht="16.5" customHeight="1" x14ac:dyDescent="0.25">
      <c r="A20" s="312"/>
      <c r="B20" s="312"/>
      <c r="C20" s="312"/>
      <c r="D20" s="268"/>
      <c r="E20" s="273"/>
      <c r="F20" s="273"/>
      <c r="G20" s="275"/>
      <c r="H20" s="275"/>
      <c r="I20" s="275"/>
      <c r="J20" s="275"/>
      <c r="K20" s="275"/>
      <c r="L20" s="287"/>
      <c r="M20" s="275"/>
      <c r="N20" s="275"/>
      <c r="O20" s="275"/>
      <c r="P20" s="275"/>
      <c r="Q20" s="275"/>
      <c r="R20" s="275"/>
      <c r="S20" s="275"/>
      <c r="T20" s="275"/>
      <c r="U20" s="275"/>
      <c r="V20" s="275"/>
      <c r="W20" s="275"/>
      <c r="X20" s="273"/>
      <c r="Y20" s="268"/>
      <c r="Z20" s="312"/>
      <c r="AA20" s="312"/>
      <c r="AB20" s="312"/>
      <c r="AC20" s="312"/>
      <c r="AD20" s="312"/>
      <c r="AE20" s="312"/>
      <c r="AF20" s="312"/>
      <c r="AG20" s="312"/>
      <c r="AH20" s="312"/>
      <c r="AI20" s="312"/>
      <c r="AJ20" s="312"/>
      <c r="AK20" s="312"/>
      <c r="AL20" s="312"/>
      <c r="AM20" s="312"/>
      <c r="AN20" s="312"/>
      <c r="AO20" s="312"/>
      <c r="AP20" s="312"/>
      <c r="AQ20" s="312"/>
      <c r="AR20" s="312"/>
      <c r="AS20" s="312"/>
      <c r="AT20" s="312"/>
      <c r="AU20" s="312"/>
      <c r="AV20" s="312"/>
      <c r="AW20" s="312"/>
      <c r="AX20" s="312"/>
      <c r="AY20" s="312"/>
      <c r="AZ20" s="312"/>
      <c r="BA20" s="312"/>
      <c r="BB20" s="312"/>
      <c r="BC20" s="312"/>
      <c r="BD20" s="312"/>
      <c r="BE20" s="312"/>
      <c r="BF20" s="312"/>
      <c r="BG20" s="312"/>
      <c r="BH20" s="312"/>
      <c r="BI20" s="312"/>
      <c r="BJ20" s="312"/>
      <c r="BK20" s="312"/>
      <c r="BL20" s="312"/>
      <c r="BM20" s="312"/>
      <c r="BN20" s="312"/>
      <c r="BO20" s="312"/>
      <c r="BP20" s="312"/>
      <c r="BQ20" s="312"/>
      <c r="BR20" s="312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</row>
    <row r="21" spans="1:85" ht="38.25" customHeight="1" thickBot="1" x14ac:dyDescent="0.3">
      <c r="A21" s="312"/>
      <c r="B21" s="312"/>
      <c r="C21" s="312"/>
      <c r="D21" s="268"/>
      <c r="E21" s="268"/>
      <c r="F21" s="268"/>
      <c r="G21" s="269"/>
      <c r="H21" s="269"/>
      <c r="I21" s="269"/>
      <c r="J21" s="269"/>
      <c r="K21" s="269"/>
      <c r="L21" s="269"/>
      <c r="M21" s="269"/>
      <c r="N21" s="290" t="str">
        <f>IF(AND(AND(N12=0,P12=0,S12=0,W12=0),  AND(N14=0,P14=0,S14=0,W14=0), AND(N16=0,P16=0,S16=0,W16=0), AND(N18=0,P18=0,S18=0,W18=0)   ),"Punkte eingeben -  einzeln oder gesamt..","")</f>
        <v>Punkte eingeben -  einzeln oder gesamt..</v>
      </c>
      <c r="O21" s="269"/>
      <c r="P21" s="269"/>
      <c r="Q21" s="269"/>
      <c r="R21" s="269"/>
      <c r="S21" s="269"/>
      <c r="T21" s="269"/>
      <c r="U21" s="269"/>
      <c r="V21" s="269"/>
      <c r="W21" s="269"/>
      <c r="X21" s="268"/>
      <c r="Y21" s="268"/>
      <c r="Z21" s="312"/>
      <c r="AA21" s="312"/>
      <c r="AB21" s="312"/>
      <c r="AC21" s="312"/>
      <c r="AD21" s="312"/>
      <c r="AE21" s="312"/>
      <c r="AF21" s="312"/>
      <c r="AG21" s="312"/>
      <c r="AH21" s="312"/>
      <c r="AI21" s="312"/>
      <c r="AJ21" s="312"/>
      <c r="AK21" s="312"/>
      <c r="AL21" s="312"/>
      <c r="AM21" s="312"/>
      <c r="AN21" s="312"/>
      <c r="AO21" s="312"/>
      <c r="AP21" s="312"/>
      <c r="AQ21" s="312"/>
      <c r="AR21" s="312"/>
      <c r="AS21" s="312"/>
      <c r="AT21" s="312"/>
      <c r="AU21" s="312"/>
      <c r="AV21" s="312"/>
      <c r="AW21" s="312"/>
      <c r="AX21" s="312"/>
      <c r="AY21" s="312"/>
      <c r="AZ21" s="312"/>
      <c r="BA21" s="312"/>
      <c r="BB21" s="312"/>
      <c r="BC21" s="312"/>
      <c r="BD21" s="312"/>
      <c r="BE21" s="312"/>
      <c r="BF21" s="312"/>
      <c r="BG21" s="312"/>
      <c r="BH21" s="312"/>
      <c r="BI21" s="312"/>
      <c r="BJ21" s="312"/>
      <c r="BK21" s="312"/>
      <c r="BL21" s="312"/>
      <c r="BM21" s="312"/>
      <c r="BN21" s="312"/>
      <c r="BO21" s="312"/>
      <c r="BP21" s="312"/>
      <c r="BQ21" s="312"/>
      <c r="BR21" s="312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</row>
    <row r="22" spans="1:85" ht="3" hidden="1" customHeight="1" thickBot="1" x14ac:dyDescent="0.25">
      <c r="A22" s="312"/>
      <c r="B22" s="312"/>
      <c r="C22" s="312"/>
      <c r="D22" s="268"/>
      <c r="E22" s="268"/>
      <c r="F22" s="26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  <c r="R22" s="248"/>
      <c r="S22" s="248"/>
      <c r="T22" s="248"/>
      <c r="U22" s="248"/>
      <c r="V22" s="248"/>
      <c r="W22" s="251"/>
      <c r="X22" s="253"/>
      <c r="Y22" s="253"/>
      <c r="Z22" s="312"/>
      <c r="AA22" s="312"/>
      <c r="AB22" s="312"/>
      <c r="AC22" s="312"/>
      <c r="AD22" s="312"/>
      <c r="AE22" s="312"/>
      <c r="AF22" s="312"/>
      <c r="AG22" s="312"/>
      <c r="AH22" s="312"/>
      <c r="AI22" s="312"/>
      <c r="AJ22" s="312"/>
      <c r="AK22" s="312"/>
      <c r="AL22" s="312"/>
      <c r="AM22" s="312"/>
      <c r="AN22" s="312"/>
      <c r="AO22" s="312"/>
      <c r="AP22" s="312"/>
      <c r="AQ22" s="312"/>
      <c r="AR22" s="312"/>
      <c r="AS22" s="312"/>
      <c r="AT22" s="312"/>
      <c r="AU22" s="312"/>
      <c r="AV22" s="312"/>
      <c r="AW22" s="312"/>
      <c r="AX22" s="312"/>
      <c r="AY22" s="312"/>
      <c r="AZ22" s="312"/>
      <c r="BA22" s="312"/>
      <c r="BB22" s="312"/>
      <c r="BC22" s="312"/>
      <c r="BD22" s="312"/>
      <c r="BE22" s="312"/>
      <c r="BF22" s="312"/>
      <c r="BG22" s="312"/>
      <c r="BH22" s="312"/>
      <c r="BI22" s="312"/>
      <c r="BJ22" s="312"/>
      <c r="BK22" s="312"/>
      <c r="BL22" s="312"/>
      <c r="BM22" s="312"/>
      <c r="BN22" s="312"/>
      <c r="BO22" s="312"/>
      <c r="BP22" s="312"/>
      <c r="BQ22" s="312"/>
      <c r="BR22" s="312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</row>
    <row r="23" spans="1:85" ht="38.25" customHeight="1" x14ac:dyDescent="0.25">
      <c r="A23" s="312"/>
      <c r="B23" s="312"/>
      <c r="C23" s="312"/>
      <c r="D23" s="268"/>
      <c r="E23" s="268"/>
      <c r="F23" s="268"/>
      <c r="G23" s="268"/>
      <c r="H23" s="268"/>
      <c r="I23" s="268"/>
      <c r="J23" s="268"/>
      <c r="K23" s="268"/>
      <c r="L23" s="268"/>
      <c r="M23" s="268"/>
      <c r="N23" s="268"/>
      <c r="O23" s="268"/>
      <c r="P23" s="268"/>
      <c r="Q23" s="268"/>
      <c r="R23" s="268"/>
      <c r="S23" s="268"/>
      <c r="T23" s="268"/>
      <c r="U23" s="268"/>
      <c r="V23" s="268"/>
      <c r="W23" s="268"/>
      <c r="X23" s="268"/>
      <c r="Y23" s="268"/>
      <c r="Z23" s="312"/>
      <c r="AA23" s="312"/>
      <c r="AB23" s="312"/>
      <c r="AC23" s="312"/>
      <c r="AD23" s="312"/>
      <c r="AE23" s="312"/>
      <c r="AF23" s="312"/>
      <c r="AG23" s="312"/>
      <c r="AH23" s="312"/>
      <c r="AI23" s="312"/>
      <c r="AJ23" s="312"/>
      <c r="AK23" s="312"/>
      <c r="AL23" s="312"/>
      <c r="AM23" s="312"/>
      <c r="AN23" s="312"/>
      <c r="AO23" s="312"/>
      <c r="AP23" s="312"/>
      <c r="AQ23" s="312"/>
      <c r="AR23" s="312"/>
      <c r="AS23" s="312"/>
      <c r="AT23" s="312"/>
      <c r="AU23" s="312"/>
      <c r="AV23" s="312"/>
      <c r="AW23" s="312"/>
      <c r="AX23" s="312"/>
      <c r="AY23" s="312"/>
      <c r="AZ23" s="312"/>
      <c r="BA23" s="312"/>
      <c r="BB23" s="312"/>
      <c r="BC23" s="312"/>
      <c r="BD23" s="312"/>
      <c r="BE23" s="312"/>
      <c r="BF23" s="312"/>
      <c r="BG23" s="312"/>
      <c r="BH23" s="312"/>
      <c r="BI23" s="312"/>
      <c r="BJ23" s="312"/>
      <c r="BK23" s="312"/>
      <c r="BL23" s="312"/>
      <c r="BM23" s="312"/>
      <c r="BN23" s="312"/>
      <c r="BO23" s="312"/>
      <c r="BP23" s="312"/>
      <c r="BQ23" s="312"/>
      <c r="BR23" s="312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</row>
    <row r="24" spans="1:85" ht="19.5" customHeight="1" x14ac:dyDescent="0.25">
      <c r="A24" s="312"/>
      <c r="B24" s="312"/>
      <c r="C24" s="312"/>
      <c r="D24" s="268"/>
      <c r="E24" s="268"/>
      <c r="F24" s="254"/>
      <c r="G24" s="322"/>
      <c r="H24" s="322"/>
      <c r="I24" s="322"/>
      <c r="J24" s="322"/>
      <c r="K24" s="322"/>
      <c r="L24" s="322"/>
      <c r="M24" s="255"/>
      <c r="N24" s="314"/>
      <c r="O24" s="314"/>
      <c r="P24" s="314"/>
      <c r="Q24" s="258"/>
      <c r="R24" s="316"/>
      <c r="S24" s="316"/>
      <c r="T24" s="316"/>
      <c r="U24" s="316"/>
      <c r="V24" s="316"/>
      <c r="W24" s="316"/>
      <c r="X24" s="258"/>
      <c r="Y24" s="268"/>
      <c r="Z24" s="312"/>
      <c r="AA24" s="312"/>
      <c r="AB24" s="312"/>
      <c r="AC24" s="312"/>
      <c r="AD24" s="312"/>
      <c r="AE24" s="312"/>
      <c r="AF24" s="312"/>
      <c r="AG24" s="312"/>
      <c r="AH24" s="312"/>
      <c r="AI24" s="312"/>
      <c r="AJ24" s="312"/>
      <c r="AK24" s="312"/>
      <c r="AL24" s="312"/>
      <c r="AM24" s="312"/>
      <c r="AN24" s="312"/>
      <c r="AO24" s="312"/>
      <c r="AP24" s="312"/>
      <c r="AQ24" s="312"/>
      <c r="AR24" s="312"/>
      <c r="AS24" s="312"/>
      <c r="AT24" s="312"/>
      <c r="AU24" s="312"/>
      <c r="AV24" s="312"/>
      <c r="AW24" s="312"/>
      <c r="AX24" s="312"/>
      <c r="AY24" s="312"/>
      <c r="AZ24" s="312"/>
      <c r="BA24" s="312"/>
      <c r="BB24" s="312"/>
      <c r="BC24" s="312"/>
      <c r="BD24" s="312"/>
      <c r="BE24" s="312"/>
      <c r="BF24" s="312"/>
      <c r="BG24" s="312"/>
      <c r="BH24" s="312"/>
      <c r="BI24" s="312"/>
      <c r="BJ24" s="312"/>
      <c r="BK24" s="312"/>
      <c r="BL24" s="312"/>
      <c r="BM24" s="312"/>
      <c r="BN24" s="312"/>
      <c r="BO24" s="312"/>
      <c r="BP24" s="312"/>
      <c r="BQ24" s="312"/>
      <c r="BR24" s="312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</row>
    <row r="25" spans="1:85" ht="12.75" customHeight="1" x14ac:dyDescent="0.25">
      <c r="A25" s="312"/>
      <c r="B25" s="312"/>
      <c r="C25" s="312"/>
      <c r="D25" s="268"/>
      <c r="E25" s="268"/>
      <c r="F25" s="257"/>
      <c r="G25" s="257"/>
      <c r="H25" s="257"/>
      <c r="I25" s="257"/>
      <c r="J25" s="257"/>
      <c r="K25" s="257"/>
      <c r="L25" s="257"/>
      <c r="M25" s="256"/>
      <c r="N25" s="314"/>
      <c r="O25" s="314"/>
      <c r="P25" s="314"/>
      <c r="Q25" s="259"/>
      <c r="R25" s="259"/>
      <c r="S25" s="259"/>
      <c r="T25" s="259"/>
      <c r="U25" s="259"/>
      <c r="V25" s="259"/>
      <c r="W25" s="259"/>
      <c r="X25" s="259"/>
      <c r="Y25" s="268"/>
      <c r="Z25" s="312"/>
      <c r="AA25" s="312"/>
      <c r="AB25" s="312"/>
      <c r="AC25" s="312"/>
      <c r="AD25" s="312"/>
      <c r="AE25" s="312"/>
      <c r="AF25" s="312"/>
      <c r="AG25" s="312"/>
      <c r="AH25" s="312"/>
      <c r="AI25" s="312"/>
      <c r="AJ25" s="312"/>
      <c r="AK25" s="312"/>
      <c r="AL25" s="312"/>
      <c r="AM25" s="312"/>
      <c r="AN25" s="312"/>
      <c r="AO25" s="312"/>
      <c r="AP25" s="312"/>
      <c r="AQ25" s="312"/>
      <c r="AR25" s="312"/>
      <c r="AS25" s="312"/>
      <c r="AT25" s="312"/>
      <c r="AU25" s="312"/>
      <c r="AV25" s="312"/>
      <c r="AW25" s="312"/>
      <c r="AX25" s="312"/>
      <c r="AY25" s="312"/>
      <c r="AZ25" s="312"/>
      <c r="BA25" s="312"/>
      <c r="BB25" s="312"/>
      <c r="BC25" s="312"/>
      <c r="BD25" s="312"/>
      <c r="BE25" s="312"/>
      <c r="BF25" s="312"/>
      <c r="BG25" s="312"/>
      <c r="BH25" s="312"/>
      <c r="BI25" s="312"/>
      <c r="BJ25" s="312"/>
      <c r="BK25" s="312"/>
      <c r="BL25" s="312"/>
      <c r="BM25" s="312"/>
      <c r="BN25" s="312"/>
      <c r="BO25" s="312"/>
      <c r="BP25" s="312"/>
      <c r="BQ25" s="312"/>
      <c r="BR25" s="312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</row>
    <row r="26" spans="1:85" ht="15.75" customHeight="1" x14ac:dyDescent="0.25">
      <c r="A26" s="312"/>
      <c r="B26" s="312"/>
      <c r="C26" s="312"/>
      <c r="D26" s="268"/>
      <c r="E26" s="268"/>
      <c r="F26" s="257"/>
      <c r="G26" s="317">
        <f>STEUERUNG!H36</f>
        <v>0</v>
      </c>
      <c r="H26" s="317"/>
      <c r="I26" s="317"/>
      <c r="J26" s="317"/>
      <c r="K26" s="317"/>
      <c r="L26" s="317"/>
      <c r="M26" s="256"/>
      <c r="N26" s="318" t="s">
        <v>18</v>
      </c>
      <c r="O26" s="318"/>
      <c r="P26" s="318"/>
      <c r="Q26" s="259"/>
      <c r="R26" s="319" t="e">
        <f>STEUERUNG!H29</f>
        <v>#DIV/0!</v>
      </c>
      <c r="S26" s="319"/>
      <c r="T26" s="319"/>
      <c r="U26" s="319"/>
      <c r="V26" s="319"/>
      <c r="W26" s="319"/>
      <c r="X26" s="259"/>
      <c r="Y26" s="268"/>
      <c r="Z26" s="312"/>
      <c r="AA26" s="312"/>
      <c r="AB26" s="312"/>
      <c r="AC26" s="312"/>
      <c r="AD26" s="312"/>
      <c r="AE26" s="312"/>
      <c r="AF26" s="312"/>
      <c r="AG26" s="312"/>
      <c r="AH26" s="312"/>
      <c r="AI26" s="312"/>
      <c r="AJ26" s="312"/>
      <c r="AK26" s="312"/>
      <c r="AL26" s="312"/>
      <c r="AM26" s="312"/>
      <c r="AN26" s="312"/>
      <c r="AO26" s="312"/>
      <c r="AP26" s="312"/>
      <c r="AQ26" s="312"/>
      <c r="AR26" s="312"/>
      <c r="AS26" s="312"/>
      <c r="AT26" s="312"/>
      <c r="AU26" s="312"/>
      <c r="AV26" s="312"/>
      <c r="AW26" s="312"/>
      <c r="AX26" s="312"/>
      <c r="AY26" s="312"/>
      <c r="AZ26" s="312"/>
      <c r="BA26" s="312"/>
      <c r="BB26" s="312"/>
      <c r="BC26" s="312"/>
      <c r="BD26" s="312"/>
      <c r="BE26" s="312"/>
      <c r="BF26" s="312"/>
      <c r="BG26" s="312"/>
      <c r="BH26" s="312"/>
      <c r="BI26" s="312"/>
      <c r="BJ26" s="312"/>
      <c r="BK26" s="312"/>
      <c r="BL26" s="312"/>
      <c r="BM26" s="312"/>
      <c r="BN26" s="312"/>
      <c r="BO26" s="312"/>
      <c r="BP26" s="312"/>
      <c r="BQ26" s="312"/>
      <c r="BR26" s="312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</row>
    <row r="27" spans="1:85" ht="10.5" customHeight="1" x14ac:dyDescent="0.25">
      <c r="A27" s="312"/>
      <c r="B27" s="312"/>
      <c r="C27" s="312"/>
      <c r="D27" s="268"/>
      <c r="E27" s="268"/>
      <c r="F27" s="257"/>
      <c r="G27" s="257"/>
      <c r="H27" s="257"/>
      <c r="I27" s="257"/>
      <c r="J27" s="257"/>
      <c r="K27" s="257"/>
      <c r="L27" s="257"/>
      <c r="M27" s="256"/>
      <c r="N27" s="314"/>
      <c r="O27" s="314"/>
      <c r="P27" s="314"/>
      <c r="Q27" s="259"/>
      <c r="R27" s="259"/>
      <c r="S27" s="259"/>
      <c r="T27" s="259"/>
      <c r="U27" s="259"/>
      <c r="V27" s="259"/>
      <c r="W27" s="259"/>
      <c r="X27" s="259"/>
      <c r="Y27" s="268"/>
      <c r="Z27" s="312"/>
      <c r="AA27" s="312"/>
      <c r="AB27" s="312"/>
      <c r="AC27" s="312"/>
      <c r="AD27" s="312"/>
      <c r="AE27" s="312"/>
      <c r="AF27" s="312"/>
      <c r="AG27" s="312"/>
      <c r="AH27" s="312"/>
      <c r="AI27" s="312"/>
      <c r="AJ27" s="312"/>
      <c r="AK27" s="312"/>
      <c r="AL27" s="312"/>
      <c r="AM27" s="312"/>
      <c r="AN27" s="312"/>
      <c r="AO27" s="312"/>
      <c r="AP27" s="312"/>
      <c r="AQ27" s="312"/>
      <c r="AR27" s="312"/>
      <c r="AS27" s="312"/>
      <c r="AT27" s="312"/>
      <c r="AU27" s="312"/>
      <c r="AV27" s="312"/>
      <c r="AW27" s="312"/>
      <c r="AX27" s="312"/>
      <c r="AY27" s="312"/>
      <c r="AZ27" s="312"/>
      <c r="BA27" s="312"/>
      <c r="BB27" s="312"/>
      <c r="BC27" s="312"/>
      <c r="BD27" s="312"/>
      <c r="BE27" s="312"/>
      <c r="BF27" s="312"/>
      <c r="BG27" s="312"/>
      <c r="BH27" s="312"/>
      <c r="BI27" s="312"/>
      <c r="BJ27" s="312"/>
      <c r="BK27" s="312"/>
      <c r="BL27" s="312"/>
      <c r="BM27" s="312"/>
      <c r="BN27" s="312"/>
      <c r="BO27" s="312"/>
      <c r="BP27" s="312"/>
      <c r="BQ27" s="312"/>
      <c r="BR27" s="312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</row>
    <row r="28" spans="1:85" ht="15.75" customHeight="1" x14ac:dyDescent="0.25">
      <c r="A28" s="312"/>
      <c r="B28" s="312"/>
      <c r="C28" s="312"/>
      <c r="D28" s="268"/>
      <c r="E28" s="268"/>
      <c r="F28" s="257"/>
      <c r="G28" s="317">
        <f>STEUERUNG!I36</f>
        <v>0</v>
      </c>
      <c r="H28" s="317"/>
      <c r="I28" s="317"/>
      <c r="J28" s="317"/>
      <c r="K28" s="317"/>
      <c r="L28" s="317"/>
      <c r="M28" s="256"/>
      <c r="N28" s="314" t="s">
        <v>20</v>
      </c>
      <c r="O28" s="314"/>
      <c r="P28" s="314"/>
      <c r="Q28" s="259"/>
      <c r="R28" s="319" t="e">
        <f>STEUERUNG!J29</f>
        <v>#DIV/0!</v>
      </c>
      <c r="S28" s="319"/>
      <c r="T28" s="319"/>
      <c r="U28" s="319"/>
      <c r="V28" s="319"/>
      <c r="W28" s="319"/>
      <c r="X28" s="259"/>
      <c r="Y28" s="268"/>
      <c r="Z28" s="312"/>
      <c r="AA28" s="312"/>
      <c r="AB28" s="312"/>
      <c r="AC28" s="312"/>
      <c r="AD28" s="312"/>
      <c r="AE28" s="312"/>
      <c r="AF28" s="312"/>
      <c r="AG28" s="312"/>
      <c r="AH28" s="312"/>
      <c r="AI28" s="312"/>
      <c r="AJ28" s="312"/>
      <c r="AK28" s="312"/>
      <c r="AL28" s="312"/>
      <c r="AM28" s="312"/>
      <c r="AN28" s="312"/>
      <c r="AO28" s="312"/>
      <c r="AP28" s="312"/>
      <c r="AQ28" s="312"/>
      <c r="AR28" s="312"/>
      <c r="AS28" s="312"/>
      <c r="AT28" s="312"/>
      <c r="AU28" s="312"/>
      <c r="AV28" s="312"/>
      <c r="AW28" s="312"/>
      <c r="AX28" s="312"/>
      <c r="AY28" s="312"/>
      <c r="AZ28" s="312"/>
      <c r="BA28" s="312"/>
      <c r="BB28" s="312"/>
      <c r="BC28" s="312"/>
      <c r="BD28" s="312"/>
      <c r="BE28" s="312"/>
      <c r="BF28" s="312"/>
      <c r="BG28" s="312"/>
      <c r="BH28" s="312"/>
      <c r="BI28" s="312"/>
      <c r="BJ28" s="312"/>
      <c r="BK28" s="312"/>
      <c r="BL28" s="312"/>
      <c r="BM28" s="312"/>
      <c r="BN28" s="312"/>
      <c r="BO28" s="312"/>
      <c r="BP28" s="312"/>
      <c r="BQ28" s="312"/>
      <c r="BR28" s="312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</row>
    <row r="29" spans="1:85" ht="10.5" customHeight="1" x14ac:dyDescent="0.25">
      <c r="A29" s="312"/>
      <c r="B29" s="312"/>
      <c r="C29" s="312"/>
      <c r="D29" s="268"/>
      <c r="E29" s="268"/>
      <c r="F29" s="257"/>
      <c r="G29" s="257"/>
      <c r="H29" s="257"/>
      <c r="I29" s="257"/>
      <c r="J29" s="257"/>
      <c r="K29" s="257"/>
      <c r="L29" s="257"/>
      <c r="M29" s="256"/>
      <c r="N29" s="314"/>
      <c r="O29" s="314"/>
      <c r="P29" s="314"/>
      <c r="Q29" s="259"/>
      <c r="R29" s="259"/>
      <c r="S29" s="259"/>
      <c r="T29" s="259"/>
      <c r="U29" s="259"/>
      <c r="V29" s="259"/>
      <c r="W29" s="259"/>
      <c r="X29" s="259"/>
      <c r="Y29" s="268"/>
      <c r="Z29" s="312"/>
      <c r="AA29" s="312"/>
      <c r="AB29" s="312"/>
      <c r="AC29" s="312"/>
      <c r="AD29" s="312"/>
      <c r="AE29" s="312"/>
      <c r="AF29" s="312"/>
      <c r="AG29" s="312"/>
      <c r="AH29" s="312"/>
      <c r="AI29" s="312"/>
      <c r="AJ29" s="312"/>
      <c r="AK29" s="312"/>
      <c r="AL29" s="312"/>
      <c r="AM29" s="312"/>
      <c r="AN29" s="312"/>
      <c r="AO29" s="312"/>
      <c r="AP29" s="312"/>
      <c r="AQ29" s="312"/>
      <c r="AR29" s="312"/>
      <c r="AS29" s="312"/>
      <c r="AT29" s="312"/>
      <c r="AU29" s="312"/>
      <c r="AV29" s="312"/>
      <c r="AW29" s="312"/>
      <c r="AX29" s="312"/>
      <c r="AY29" s="312"/>
      <c r="AZ29" s="312"/>
      <c r="BA29" s="312"/>
      <c r="BB29" s="312"/>
      <c r="BC29" s="312"/>
      <c r="BD29" s="312"/>
      <c r="BE29" s="312"/>
      <c r="BF29" s="312"/>
      <c r="BG29" s="312"/>
      <c r="BH29" s="312"/>
      <c r="BI29" s="312"/>
      <c r="BJ29" s="312"/>
      <c r="BK29" s="312"/>
      <c r="BL29" s="312"/>
      <c r="BM29" s="312"/>
      <c r="BN29" s="312"/>
      <c r="BO29" s="312"/>
      <c r="BP29" s="312"/>
      <c r="BQ29" s="312"/>
      <c r="BR29" s="312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</row>
    <row r="30" spans="1:85" ht="15.75" customHeight="1" x14ac:dyDescent="0.25">
      <c r="A30" s="312"/>
      <c r="B30" s="312"/>
      <c r="C30" s="312"/>
      <c r="D30" s="268"/>
      <c r="E30" s="268"/>
      <c r="F30" s="257"/>
      <c r="G30" s="317">
        <f>STEUERUNG!F36</f>
        <v>0</v>
      </c>
      <c r="H30" s="317"/>
      <c r="I30" s="317"/>
      <c r="J30" s="317"/>
      <c r="K30" s="317"/>
      <c r="L30" s="317"/>
      <c r="M30" s="256"/>
      <c r="N30" s="314" t="s">
        <v>19</v>
      </c>
      <c r="O30" s="314"/>
      <c r="P30" s="314"/>
      <c r="Q30" s="259"/>
      <c r="R30" s="319" t="e">
        <f>STEUERUNG!D29</f>
        <v>#DIV/0!</v>
      </c>
      <c r="S30" s="319"/>
      <c r="T30" s="319"/>
      <c r="U30" s="319"/>
      <c r="V30" s="319"/>
      <c r="W30" s="319"/>
      <c r="X30" s="259"/>
      <c r="Y30" s="268"/>
      <c r="Z30" s="312"/>
      <c r="AA30" s="312"/>
      <c r="AB30" s="312"/>
      <c r="AC30" s="312"/>
      <c r="AD30" s="312"/>
      <c r="AE30" s="312"/>
      <c r="AF30" s="312"/>
      <c r="AG30" s="312"/>
      <c r="AH30" s="312"/>
      <c r="AI30" s="312"/>
      <c r="AJ30" s="312"/>
      <c r="AK30" s="312"/>
      <c r="AL30" s="312"/>
      <c r="AM30" s="312"/>
      <c r="AN30" s="312"/>
      <c r="AO30" s="312"/>
      <c r="AP30" s="312"/>
      <c r="AQ30" s="312"/>
      <c r="AR30" s="312"/>
      <c r="AS30" s="312"/>
      <c r="AT30" s="312"/>
      <c r="AU30" s="312"/>
      <c r="AV30" s="312"/>
      <c r="AW30" s="312"/>
      <c r="AX30" s="312"/>
      <c r="AY30" s="312"/>
      <c r="AZ30" s="312"/>
      <c r="BA30" s="312"/>
      <c r="BB30" s="312"/>
      <c r="BC30" s="312"/>
      <c r="BD30" s="312"/>
      <c r="BE30" s="312"/>
      <c r="BF30" s="312"/>
      <c r="BG30" s="312"/>
      <c r="BH30" s="312"/>
      <c r="BI30" s="312"/>
      <c r="BJ30" s="312"/>
      <c r="BK30" s="312"/>
      <c r="BL30" s="312"/>
      <c r="BM30" s="312"/>
      <c r="BN30" s="312"/>
      <c r="BO30" s="312"/>
      <c r="BP30" s="312"/>
      <c r="BQ30" s="312"/>
      <c r="BR30" s="312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</row>
    <row r="31" spans="1:85" ht="10.5" customHeight="1" x14ac:dyDescent="0.25">
      <c r="A31" s="312"/>
      <c r="B31" s="312"/>
      <c r="C31" s="312"/>
      <c r="D31" s="268"/>
      <c r="E31" s="268"/>
      <c r="F31" s="257"/>
      <c r="G31" s="257"/>
      <c r="H31" s="257"/>
      <c r="I31" s="257"/>
      <c r="J31" s="257"/>
      <c r="K31" s="257"/>
      <c r="L31" s="257"/>
      <c r="M31" s="256"/>
      <c r="N31" s="314"/>
      <c r="O31" s="314"/>
      <c r="P31" s="314"/>
      <c r="Q31" s="259"/>
      <c r="R31" s="259"/>
      <c r="S31" s="259"/>
      <c r="T31" s="259"/>
      <c r="U31" s="259"/>
      <c r="V31" s="259"/>
      <c r="W31" s="259"/>
      <c r="X31" s="259"/>
      <c r="Y31" s="268"/>
      <c r="Z31" s="312"/>
      <c r="AA31" s="312"/>
      <c r="AB31" s="312"/>
      <c r="AC31" s="312"/>
      <c r="AD31" s="312"/>
      <c r="AE31" s="312"/>
      <c r="AF31" s="312"/>
      <c r="AG31" s="312"/>
      <c r="AH31" s="312"/>
      <c r="AI31" s="312"/>
      <c r="AJ31" s="312"/>
      <c r="AK31" s="312"/>
      <c r="AL31" s="312"/>
      <c r="AM31" s="312"/>
      <c r="AN31" s="312"/>
      <c r="AO31" s="312"/>
      <c r="AP31" s="312"/>
      <c r="AQ31" s="312"/>
      <c r="AR31" s="312"/>
      <c r="AS31" s="312"/>
      <c r="AT31" s="312"/>
      <c r="AU31" s="312"/>
      <c r="AV31" s="312"/>
      <c r="AW31" s="312"/>
      <c r="AX31" s="312"/>
      <c r="AY31" s="312"/>
      <c r="AZ31" s="312"/>
      <c r="BA31" s="312"/>
      <c r="BB31" s="312"/>
      <c r="BC31" s="312"/>
      <c r="BD31" s="312"/>
      <c r="BE31" s="312"/>
      <c r="BF31" s="312"/>
      <c r="BG31" s="312"/>
      <c r="BH31" s="312"/>
      <c r="BI31" s="312"/>
      <c r="BJ31" s="312"/>
      <c r="BK31" s="312"/>
      <c r="BL31" s="312"/>
      <c r="BM31" s="312"/>
      <c r="BN31" s="312"/>
      <c r="BO31" s="312"/>
      <c r="BP31" s="312"/>
      <c r="BQ31" s="312"/>
      <c r="BR31" s="312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</row>
    <row r="32" spans="1:85" ht="15.75" customHeight="1" x14ac:dyDescent="0.25">
      <c r="A32" s="312"/>
      <c r="B32" s="312"/>
      <c r="C32" s="312"/>
      <c r="D32" s="268"/>
      <c r="E32" s="268"/>
      <c r="F32" s="257"/>
      <c r="G32" s="317">
        <f>STEUERUNG!J36</f>
        <v>0</v>
      </c>
      <c r="H32" s="317"/>
      <c r="I32" s="317"/>
      <c r="J32" s="317"/>
      <c r="K32" s="317"/>
      <c r="L32" s="317"/>
      <c r="M32" s="256"/>
      <c r="N32" s="314" t="s">
        <v>21</v>
      </c>
      <c r="O32" s="314"/>
      <c r="P32" s="314"/>
      <c r="Q32" s="259"/>
      <c r="R32" s="319" t="e">
        <f>STEUERUNG!L29</f>
        <v>#DIV/0!</v>
      </c>
      <c r="S32" s="319"/>
      <c r="T32" s="319"/>
      <c r="U32" s="319"/>
      <c r="V32" s="319"/>
      <c r="W32" s="319"/>
      <c r="X32" s="259"/>
      <c r="Y32" s="268"/>
      <c r="Z32" s="312"/>
      <c r="AA32" s="312"/>
      <c r="AB32" s="312"/>
      <c r="AC32" s="312"/>
      <c r="AD32" s="312"/>
      <c r="AE32" s="312"/>
      <c r="AF32" s="312"/>
      <c r="AG32" s="312"/>
      <c r="AH32" s="312"/>
      <c r="AI32" s="312"/>
      <c r="AJ32" s="312"/>
      <c r="AK32" s="312"/>
      <c r="AL32" s="312"/>
      <c r="AM32" s="312"/>
      <c r="AN32" s="312"/>
      <c r="AO32" s="312"/>
      <c r="AP32" s="312"/>
      <c r="AQ32" s="312"/>
      <c r="AR32" s="312"/>
      <c r="AS32" s="312"/>
      <c r="AT32" s="312"/>
      <c r="AU32" s="312"/>
      <c r="AV32" s="312"/>
      <c r="AW32" s="312"/>
      <c r="AX32" s="312"/>
      <c r="AY32" s="312"/>
      <c r="AZ32" s="312"/>
      <c r="BA32" s="312"/>
      <c r="BB32" s="312"/>
      <c r="BC32" s="312"/>
      <c r="BD32" s="312"/>
      <c r="BE32" s="312"/>
      <c r="BF32" s="312"/>
      <c r="BG32" s="312"/>
      <c r="BH32" s="312"/>
      <c r="BI32" s="312"/>
      <c r="BJ32" s="312"/>
      <c r="BK32" s="312"/>
      <c r="BL32" s="312"/>
      <c r="BM32" s="312"/>
      <c r="BN32" s="312"/>
      <c r="BO32" s="312"/>
      <c r="BP32" s="312"/>
      <c r="BQ32" s="312"/>
      <c r="BR32" s="312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</row>
    <row r="33" spans="1:85" ht="22.5" customHeight="1" x14ac:dyDescent="0.3">
      <c r="A33" s="312"/>
      <c r="B33" s="312"/>
      <c r="C33" s="312"/>
      <c r="D33" s="268"/>
      <c r="E33" s="268"/>
      <c r="F33" s="257"/>
      <c r="G33" s="257"/>
      <c r="H33" s="257"/>
      <c r="I33" s="257"/>
      <c r="J33" s="257"/>
      <c r="K33" s="257"/>
      <c r="L33" s="257"/>
      <c r="M33" s="256"/>
      <c r="N33" s="314"/>
      <c r="O33" s="314"/>
      <c r="P33" s="314"/>
      <c r="Q33" s="260"/>
      <c r="R33" s="259"/>
      <c r="S33" s="259"/>
      <c r="T33" s="259"/>
      <c r="U33" s="259"/>
      <c r="V33" s="259"/>
      <c r="W33" s="259"/>
      <c r="X33" s="259"/>
      <c r="Y33" s="268"/>
      <c r="Z33" s="312"/>
      <c r="AA33" s="312"/>
      <c r="AB33" s="312"/>
      <c r="AC33" s="312"/>
      <c r="AD33" s="312"/>
      <c r="AE33" s="312"/>
      <c r="AF33" s="312"/>
      <c r="AG33" s="312"/>
      <c r="AH33" s="312"/>
      <c r="AI33" s="312"/>
      <c r="AJ33" s="312"/>
      <c r="AK33" s="312"/>
      <c r="AL33" s="312"/>
      <c r="AM33" s="312"/>
      <c r="AN33" s="312"/>
      <c r="AO33" s="312"/>
      <c r="AP33" s="312"/>
      <c r="AQ33" s="312"/>
      <c r="AR33" s="312"/>
      <c r="AS33" s="312"/>
      <c r="AT33" s="312"/>
      <c r="AU33" s="312"/>
      <c r="AV33" s="312"/>
      <c r="AW33" s="312"/>
      <c r="AX33" s="312"/>
      <c r="AY33" s="312"/>
      <c r="AZ33" s="312"/>
      <c r="BA33" s="312"/>
      <c r="BB33" s="312"/>
      <c r="BC33" s="312"/>
      <c r="BD33" s="312"/>
      <c r="BE33" s="312"/>
      <c r="BF33" s="312"/>
      <c r="BG33" s="312"/>
      <c r="BH33" s="312"/>
      <c r="BI33" s="312"/>
      <c r="BJ33" s="312"/>
      <c r="BK33" s="312"/>
      <c r="BL33" s="312"/>
      <c r="BM33" s="312"/>
      <c r="BN33" s="312"/>
      <c r="BO33" s="312"/>
      <c r="BP33" s="312"/>
      <c r="BQ33" s="312"/>
      <c r="BR33" s="312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</row>
    <row r="34" spans="1:85" ht="42" customHeight="1" x14ac:dyDescent="0.3">
      <c r="A34" s="312"/>
      <c r="B34" s="312"/>
      <c r="C34" s="312"/>
      <c r="D34" s="268"/>
      <c r="E34" s="268"/>
      <c r="F34" s="268"/>
      <c r="G34" s="268"/>
      <c r="H34" s="268"/>
      <c r="I34" s="268"/>
      <c r="J34" s="268"/>
      <c r="K34" s="268"/>
      <c r="L34" s="268"/>
      <c r="M34" s="268"/>
      <c r="N34" s="270"/>
      <c r="O34" s="271"/>
      <c r="P34" s="271"/>
      <c r="Q34" s="271"/>
      <c r="R34" s="268"/>
      <c r="S34" s="268"/>
      <c r="T34" s="268"/>
      <c r="U34" s="268"/>
      <c r="V34" s="268"/>
      <c r="W34" s="268"/>
      <c r="X34" s="268"/>
      <c r="Y34" s="268"/>
      <c r="Z34" s="312"/>
      <c r="AA34" s="312"/>
      <c r="AB34" s="312"/>
      <c r="AC34" s="312"/>
      <c r="AD34" s="312"/>
      <c r="AE34" s="312"/>
      <c r="AF34" s="312"/>
      <c r="AG34" s="312"/>
      <c r="AH34" s="312"/>
      <c r="AI34" s="312"/>
      <c r="AJ34" s="312"/>
      <c r="AK34" s="312"/>
      <c r="AL34" s="312"/>
      <c r="AM34" s="312"/>
      <c r="AN34" s="312"/>
      <c r="AO34" s="312"/>
      <c r="AP34" s="312"/>
      <c r="AQ34" s="312"/>
      <c r="AR34" s="312"/>
      <c r="AS34" s="312"/>
      <c r="AT34" s="312"/>
      <c r="AU34" s="312"/>
      <c r="AV34" s="312"/>
      <c r="AW34" s="312"/>
      <c r="AX34" s="312"/>
      <c r="AY34" s="312"/>
      <c r="AZ34" s="312"/>
      <c r="BA34" s="312"/>
      <c r="BB34" s="312"/>
      <c r="BC34" s="312"/>
      <c r="BD34" s="312"/>
      <c r="BE34" s="312"/>
      <c r="BF34" s="312"/>
      <c r="BG34" s="312"/>
      <c r="BH34" s="312"/>
      <c r="BI34" s="312"/>
      <c r="BJ34" s="312"/>
      <c r="BK34" s="312"/>
      <c r="BL34" s="312"/>
      <c r="BM34" s="312"/>
      <c r="BN34" s="312"/>
      <c r="BO34" s="312"/>
      <c r="BP34" s="312"/>
      <c r="BQ34" s="312"/>
      <c r="BR34" s="312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</row>
    <row r="35" spans="1:85" ht="44.25" customHeight="1" x14ac:dyDescent="0.25">
      <c r="A35" s="312"/>
      <c r="B35" s="312"/>
      <c r="C35" s="312"/>
      <c r="D35" s="268"/>
      <c r="E35" s="268"/>
      <c r="F35" s="268"/>
      <c r="G35" s="268"/>
      <c r="H35" s="268"/>
      <c r="I35" s="268"/>
      <c r="J35" s="268"/>
      <c r="K35" s="268"/>
      <c r="L35" s="268"/>
      <c r="M35" s="268"/>
      <c r="N35" s="268"/>
      <c r="O35" s="268"/>
      <c r="P35" s="268"/>
      <c r="Q35" s="268"/>
      <c r="R35" s="268"/>
      <c r="S35" s="268"/>
      <c r="T35" s="268"/>
      <c r="U35" s="268"/>
      <c r="V35" s="268"/>
      <c r="W35" s="268"/>
      <c r="X35" s="268"/>
      <c r="Y35" s="268"/>
      <c r="Z35" s="312"/>
      <c r="AA35" s="312"/>
      <c r="AB35" s="312"/>
      <c r="AC35" s="312"/>
      <c r="AD35" s="312"/>
      <c r="AE35" s="312"/>
      <c r="AF35" s="312"/>
      <c r="AG35" s="312"/>
      <c r="AH35" s="312"/>
      <c r="AI35" s="312"/>
      <c r="AJ35" s="312"/>
      <c r="AK35" s="312"/>
      <c r="AL35" s="312"/>
      <c r="AM35" s="312"/>
      <c r="AN35" s="312"/>
      <c r="AO35" s="312"/>
      <c r="AP35" s="312"/>
      <c r="AQ35" s="312"/>
      <c r="AR35" s="312"/>
      <c r="AS35" s="312"/>
      <c r="AT35" s="312"/>
      <c r="AU35" s="312"/>
      <c r="AV35" s="312"/>
      <c r="AW35" s="312"/>
      <c r="AX35" s="312"/>
      <c r="AY35" s="312"/>
      <c r="AZ35" s="312"/>
      <c r="BA35" s="312"/>
      <c r="BB35" s="312"/>
      <c r="BC35" s="312"/>
      <c r="BD35" s="312"/>
      <c r="BE35" s="312"/>
      <c r="BF35" s="312"/>
      <c r="BG35" s="312"/>
      <c r="BH35" s="312"/>
      <c r="BI35" s="312"/>
      <c r="BJ35" s="312"/>
      <c r="BK35" s="312"/>
      <c r="BL35" s="312"/>
      <c r="BM35" s="312"/>
      <c r="BN35" s="312"/>
      <c r="BO35" s="312"/>
      <c r="BP35" s="312"/>
      <c r="BQ35" s="312"/>
      <c r="BR35" s="312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</row>
    <row r="36" spans="1:85" ht="19.5" customHeight="1" x14ac:dyDescent="0.25">
      <c r="A36" s="312"/>
      <c r="B36" s="312"/>
      <c r="C36" s="312"/>
      <c r="D36" s="312"/>
      <c r="E36" s="312"/>
      <c r="F36" s="312"/>
      <c r="G36" s="312"/>
      <c r="H36" s="312"/>
      <c r="I36" s="312"/>
      <c r="J36" s="312"/>
      <c r="K36" s="312"/>
      <c r="L36" s="312"/>
      <c r="M36" s="312"/>
      <c r="N36" s="312"/>
      <c r="O36" s="312"/>
      <c r="P36" s="312"/>
      <c r="Q36" s="312"/>
      <c r="R36" s="312"/>
      <c r="S36" s="312"/>
      <c r="T36" s="312"/>
      <c r="U36" s="312"/>
      <c r="V36" s="312"/>
      <c r="W36" s="312"/>
      <c r="X36" s="312"/>
      <c r="Y36" s="312"/>
      <c r="Z36" s="312"/>
      <c r="AA36" s="312"/>
      <c r="AB36" s="312"/>
      <c r="AC36" s="312"/>
      <c r="AD36" s="312"/>
      <c r="AE36" s="312"/>
      <c r="AF36" s="312"/>
      <c r="AG36" s="312"/>
      <c r="AH36" s="312"/>
      <c r="AI36" s="312"/>
      <c r="AJ36" s="312"/>
      <c r="AK36" s="312"/>
      <c r="AL36" s="312"/>
      <c r="AM36" s="312"/>
      <c r="AN36" s="312"/>
      <c r="AO36" s="312"/>
      <c r="AP36" s="312"/>
      <c r="AQ36" s="312"/>
      <c r="AR36" s="312"/>
      <c r="AS36" s="312"/>
      <c r="AT36" s="312"/>
      <c r="AU36" s="312"/>
      <c r="AV36" s="312"/>
      <c r="AW36" s="312"/>
      <c r="AX36" s="312"/>
      <c r="AY36" s="312"/>
      <c r="AZ36" s="312"/>
      <c r="BA36" s="312"/>
      <c r="BB36" s="312"/>
      <c r="BC36" s="312"/>
      <c r="BD36" s="312"/>
      <c r="BE36" s="312"/>
      <c r="BF36" s="312"/>
      <c r="BG36" s="312"/>
      <c r="BH36" s="312"/>
      <c r="BI36" s="312"/>
      <c r="BJ36" s="312"/>
      <c r="BK36" s="312"/>
      <c r="BL36" s="312"/>
      <c r="BM36" s="312"/>
      <c r="BN36" s="312"/>
      <c r="BO36" s="312"/>
      <c r="BP36" s="312"/>
      <c r="BQ36" s="312"/>
      <c r="BR36" s="312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</row>
    <row r="37" spans="1:85" ht="9" customHeight="1" x14ac:dyDescent="0.25">
      <c r="A37" s="312"/>
      <c r="B37" s="312"/>
      <c r="C37" s="312"/>
      <c r="D37" s="312"/>
      <c r="E37" s="312"/>
      <c r="F37" s="312"/>
      <c r="G37" s="312"/>
      <c r="H37" s="312"/>
      <c r="I37" s="312"/>
      <c r="J37" s="312"/>
      <c r="K37" s="312"/>
      <c r="L37" s="312"/>
      <c r="M37" s="312"/>
      <c r="N37" s="312"/>
      <c r="O37" s="312"/>
      <c r="P37" s="312"/>
      <c r="Q37" s="312"/>
      <c r="R37" s="312"/>
      <c r="S37" s="312"/>
      <c r="T37" s="312"/>
      <c r="U37" s="312"/>
      <c r="V37" s="312"/>
      <c r="W37" s="312"/>
      <c r="X37" s="312"/>
      <c r="Y37" s="312"/>
      <c r="Z37" s="312"/>
      <c r="AA37" s="312"/>
      <c r="AB37" s="312"/>
      <c r="AC37" s="312"/>
      <c r="AD37" s="312"/>
      <c r="AE37" s="312"/>
      <c r="AF37" s="312"/>
      <c r="AG37" s="312"/>
      <c r="AH37" s="312"/>
      <c r="AI37" s="312"/>
      <c r="AJ37" s="312"/>
      <c r="AK37" s="312"/>
      <c r="AL37" s="312"/>
      <c r="AM37" s="312"/>
      <c r="AN37" s="312"/>
      <c r="AO37" s="312"/>
      <c r="AP37" s="312"/>
      <c r="AQ37" s="312"/>
      <c r="AR37" s="312"/>
      <c r="AS37" s="312"/>
      <c r="AT37" s="312"/>
      <c r="AU37" s="312"/>
      <c r="AV37" s="312"/>
      <c r="AW37" s="312"/>
      <c r="AX37" s="312"/>
      <c r="AY37" s="312"/>
      <c r="AZ37" s="312"/>
      <c r="BA37" s="312"/>
      <c r="BB37" s="312"/>
      <c r="BC37" s="312"/>
      <c r="BD37" s="312"/>
      <c r="BE37" s="312"/>
      <c r="BF37" s="312"/>
      <c r="BG37" s="312"/>
      <c r="BH37" s="312"/>
      <c r="BI37" s="312"/>
      <c r="BJ37" s="312"/>
      <c r="BK37" s="312"/>
      <c r="BL37" s="312"/>
      <c r="BM37" s="312"/>
      <c r="BN37" s="312"/>
      <c r="BO37" s="312"/>
      <c r="BP37" s="312"/>
      <c r="BQ37" s="312"/>
      <c r="BR37" s="312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</row>
    <row r="38" spans="1:85" ht="12.75" customHeight="1" x14ac:dyDescent="0.25">
      <c r="A38" s="312"/>
      <c r="B38" s="312"/>
      <c r="C38" s="312"/>
      <c r="D38" s="312"/>
      <c r="E38" s="312"/>
      <c r="F38" s="312"/>
      <c r="G38" s="312"/>
      <c r="H38" s="312"/>
      <c r="I38" s="312"/>
      <c r="J38" s="312"/>
      <c r="K38" s="312"/>
      <c r="L38" s="312"/>
      <c r="M38" s="312"/>
      <c r="N38" s="312"/>
      <c r="O38" s="312"/>
      <c r="P38" s="312"/>
      <c r="Q38" s="312"/>
      <c r="R38" s="312"/>
      <c r="S38" s="312"/>
      <c r="T38" s="312"/>
      <c r="U38" s="312"/>
      <c r="V38" s="312"/>
      <c r="W38" s="312"/>
      <c r="X38" s="312"/>
      <c r="Y38" s="312"/>
      <c r="Z38" s="312"/>
      <c r="AA38" s="312"/>
      <c r="AB38" s="312"/>
      <c r="AC38" s="312"/>
      <c r="AD38" s="312"/>
      <c r="AE38" s="312"/>
      <c r="AF38" s="312"/>
      <c r="AG38" s="312"/>
      <c r="AH38" s="312"/>
      <c r="AI38" s="312"/>
      <c r="AJ38" s="312"/>
      <c r="AK38" s="312"/>
      <c r="AL38" s="312"/>
      <c r="AM38" s="312"/>
      <c r="AN38" s="312"/>
      <c r="AO38" s="312"/>
      <c r="AP38" s="312"/>
      <c r="AQ38" s="312"/>
      <c r="AR38" s="312"/>
      <c r="AS38" s="312"/>
      <c r="AT38" s="312"/>
      <c r="AU38" s="312"/>
      <c r="AV38" s="312"/>
      <c r="AW38" s="312"/>
      <c r="AX38" s="312"/>
      <c r="AY38" s="312"/>
      <c r="AZ38" s="312"/>
      <c r="BA38" s="312"/>
      <c r="BB38" s="312"/>
      <c r="BC38" s="312"/>
      <c r="BD38" s="312"/>
      <c r="BE38" s="312"/>
      <c r="BF38" s="312"/>
      <c r="BG38" s="312"/>
      <c r="BH38" s="312"/>
      <c r="BI38" s="312"/>
      <c r="BJ38" s="312"/>
      <c r="BK38" s="312"/>
      <c r="BL38" s="312"/>
      <c r="BM38" s="312"/>
      <c r="BN38" s="312"/>
      <c r="BO38" s="312"/>
      <c r="BP38" s="312"/>
      <c r="BQ38" s="312"/>
      <c r="BR38" s="312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</row>
    <row r="39" spans="1:85" x14ac:dyDescent="0.25">
      <c r="A39" s="312"/>
      <c r="B39" s="312"/>
      <c r="C39" s="312"/>
      <c r="D39" s="312"/>
      <c r="E39" s="312"/>
      <c r="F39" s="312"/>
      <c r="G39" s="312"/>
      <c r="H39" s="312"/>
      <c r="I39" s="312"/>
      <c r="J39" s="312"/>
      <c r="K39" s="312"/>
      <c r="L39" s="312"/>
      <c r="M39" s="312"/>
      <c r="N39" s="312"/>
      <c r="O39" s="312"/>
      <c r="P39" s="312"/>
      <c r="Q39" s="312"/>
      <c r="R39" s="312"/>
      <c r="S39" s="312"/>
      <c r="T39" s="312"/>
      <c r="U39" s="312"/>
      <c r="V39" s="312"/>
      <c r="W39" s="312"/>
      <c r="X39" s="312"/>
      <c r="Y39" s="312"/>
      <c r="Z39" s="312"/>
      <c r="AA39" s="312"/>
      <c r="AB39" s="312"/>
      <c r="AC39" s="312"/>
      <c r="AD39" s="312"/>
      <c r="AE39" s="312"/>
      <c r="AF39" s="312"/>
      <c r="AG39" s="312"/>
      <c r="AH39" s="312"/>
      <c r="AI39" s="312"/>
      <c r="AJ39" s="312"/>
      <c r="AK39" s="312"/>
      <c r="AL39" s="312"/>
      <c r="AM39" s="312"/>
      <c r="AN39" s="312"/>
      <c r="AO39" s="312"/>
      <c r="AP39" s="312"/>
      <c r="AQ39" s="312"/>
      <c r="AR39" s="312"/>
      <c r="AS39" s="312"/>
      <c r="AT39" s="312"/>
      <c r="AU39" s="312"/>
      <c r="AV39" s="312"/>
      <c r="AW39" s="312"/>
      <c r="AX39" s="312"/>
      <c r="AY39" s="312"/>
      <c r="AZ39" s="312"/>
      <c r="BA39" s="312"/>
      <c r="BB39" s="312"/>
      <c r="BC39" s="312"/>
      <c r="BD39" s="312"/>
      <c r="BE39" s="312"/>
      <c r="BF39" s="312"/>
      <c r="BG39" s="312"/>
      <c r="BH39" s="312"/>
      <c r="BI39" s="312"/>
      <c r="BJ39" s="312"/>
      <c r="BK39" s="312"/>
      <c r="BL39" s="312"/>
      <c r="BM39" s="312"/>
      <c r="BN39" s="312"/>
      <c r="BO39" s="312"/>
      <c r="BP39" s="312"/>
      <c r="BQ39" s="312"/>
      <c r="BR39" s="312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</row>
    <row r="40" spans="1:85" x14ac:dyDescent="0.25">
      <c r="A40" s="312"/>
      <c r="B40" s="312"/>
      <c r="C40" s="312"/>
      <c r="D40" s="312"/>
      <c r="E40" s="312"/>
      <c r="F40" s="312"/>
      <c r="G40" s="312"/>
      <c r="H40" s="312"/>
      <c r="I40" s="312"/>
      <c r="J40" s="312"/>
      <c r="K40" s="312"/>
      <c r="L40" s="312"/>
      <c r="M40" s="312"/>
      <c r="N40" s="312"/>
      <c r="O40" s="312"/>
      <c r="P40" s="312"/>
      <c r="Q40" s="312"/>
      <c r="R40" s="312"/>
      <c r="S40" s="312"/>
      <c r="T40" s="312"/>
      <c r="U40" s="312"/>
      <c r="V40" s="312"/>
      <c r="W40" s="312"/>
      <c r="X40" s="312"/>
      <c r="Y40" s="312"/>
      <c r="Z40" s="312"/>
      <c r="AA40" s="312"/>
      <c r="AB40" s="312"/>
      <c r="AC40" s="312"/>
      <c r="AD40" s="312"/>
      <c r="AE40" s="312"/>
      <c r="AF40" s="312"/>
      <c r="AG40" s="312"/>
      <c r="AH40" s="312"/>
      <c r="AI40" s="312"/>
      <c r="AJ40" s="312"/>
      <c r="AK40" s="312"/>
      <c r="AL40" s="312"/>
      <c r="AM40" s="312"/>
      <c r="AN40" s="312"/>
      <c r="AO40" s="312"/>
      <c r="AP40" s="312"/>
      <c r="AQ40" s="312"/>
      <c r="AR40" s="312"/>
      <c r="AS40" s="312"/>
      <c r="AT40" s="312"/>
      <c r="AU40" s="312"/>
      <c r="AV40" s="312"/>
      <c r="AW40" s="312"/>
      <c r="AX40" s="312"/>
      <c r="AY40" s="312"/>
      <c r="AZ40" s="312"/>
      <c r="BA40" s="312"/>
      <c r="BB40" s="312"/>
      <c r="BC40" s="312"/>
      <c r="BD40" s="312"/>
      <c r="BE40" s="312"/>
      <c r="BF40" s="312"/>
      <c r="BG40" s="312"/>
      <c r="BH40" s="312"/>
      <c r="BI40" s="312"/>
      <c r="BJ40" s="312"/>
      <c r="BK40" s="312"/>
      <c r="BL40" s="312"/>
      <c r="BM40" s="312"/>
      <c r="BN40" s="312"/>
      <c r="BO40" s="312"/>
      <c r="BP40" s="312"/>
      <c r="BQ40" s="312"/>
      <c r="BR40" s="312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</row>
    <row r="41" spans="1:85" x14ac:dyDescent="0.25">
      <c r="A41" s="312"/>
      <c r="B41" s="312"/>
      <c r="C41" s="312"/>
      <c r="D41" s="312"/>
      <c r="E41" s="312"/>
      <c r="F41" s="312"/>
      <c r="G41" s="312"/>
      <c r="H41" s="312"/>
      <c r="I41" s="312"/>
      <c r="J41" s="312"/>
      <c r="K41" s="312"/>
      <c r="L41" s="312"/>
      <c r="M41" s="312"/>
      <c r="N41" s="312"/>
      <c r="O41" s="312"/>
      <c r="P41" s="312"/>
      <c r="Q41" s="312"/>
      <c r="R41" s="312"/>
      <c r="S41" s="312"/>
      <c r="T41" s="312"/>
      <c r="U41" s="312"/>
      <c r="V41" s="312"/>
      <c r="W41" s="312"/>
      <c r="X41" s="312"/>
      <c r="Y41" s="312"/>
      <c r="Z41" s="312"/>
      <c r="AA41" s="312"/>
      <c r="AB41" s="312"/>
      <c r="AC41" s="312"/>
      <c r="AD41" s="312"/>
      <c r="AE41" s="312"/>
      <c r="AF41" s="312"/>
      <c r="AG41" s="312"/>
      <c r="AH41" s="312"/>
      <c r="AI41" s="312"/>
      <c r="AJ41" s="312"/>
      <c r="AK41" s="312"/>
      <c r="AL41" s="312"/>
      <c r="AM41" s="312"/>
      <c r="AN41" s="312"/>
      <c r="AO41" s="312"/>
      <c r="AP41" s="312"/>
      <c r="AQ41" s="312"/>
      <c r="AR41" s="312"/>
      <c r="AS41" s="312"/>
      <c r="AT41" s="312"/>
      <c r="AU41" s="312"/>
      <c r="AV41" s="312"/>
      <c r="AW41" s="312"/>
      <c r="AX41" s="312"/>
      <c r="AY41" s="312"/>
      <c r="AZ41" s="312"/>
      <c r="BA41" s="312"/>
      <c r="BB41" s="312"/>
      <c r="BC41" s="312"/>
      <c r="BD41" s="312"/>
      <c r="BE41" s="312"/>
      <c r="BF41" s="312"/>
      <c r="BG41" s="312"/>
      <c r="BH41" s="312"/>
      <c r="BI41" s="312"/>
      <c r="BJ41" s="312"/>
      <c r="BK41" s="312"/>
      <c r="BL41" s="312"/>
      <c r="BM41" s="312"/>
      <c r="BN41" s="312"/>
      <c r="BO41" s="312"/>
      <c r="BP41" s="312"/>
      <c r="BQ41" s="312"/>
      <c r="BR41" s="312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</row>
    <row r="42" spans="1:85" x14ac:dyDescent="0.25">
      <c r="A42" s="312"/>
      <c r="B42" s="312"/>
      <c r="C42" s="312"/>
      <c r="D42" s="312"/>
      <c r="E42" s="312"/>
      <c r="F42" s="312"/>
      <c r="G42" s="312"/>
      <c r="H42" s="312"/>
      <c r="I42" s="312"/>
      <c r="J42" s="312"/>
      <c r="K42" s="312"/>
      <c r="L42" s="312"/>
      <c r="M42" s="312"/>
      <c r="N42" s="312"/>
      <c r="O42" s="312"/>
      <c r="P42" s="312"/>
      <c r="Q42" s="312"/>
      <c r="R42" s="312"/>
      <c r="S42" s="312"/>
      <c r="T42" s="312"/>
      <c r="U42" s="312"/>
      <c r="V42" s="312"/>
      <c r="W42" s="312"/>
      <c r="X42" s="312"/>
      <c r="Y42" s="312"/>
      <c r="Z42" s="312"/>
      <c r="AA42" s="312"/>
      <c r="AB42" s="312"/>
      <c r="AC42" s="312"/>
      <c r="AD42" s="312"/>
      <c r="AE42" s="312"/>
      <c r="AF42" s="312"/>
      <c r="AG42" s="312"/>
      <c r="AH42" s="312"/>
      <c r="AI42" s="312"/>
      <c r="AJ42" s="312"/>
      <c r="AK42" s="312"/>
      <c r="AL42" s="312"/>
      <c r="AM42" s="312"/>
      <c r="AN42" s="312"/>
      <c r="AO42" s="312"/>
      <c r="AP42" s="312"/>
      <c r="AQ42" s="312"/>
      <c r="AR42" s="312"/>
      <c r="AS42" s="312"/>
      <c r="AT42" s="312"/>
      <c r="AU42" s="312"/>
      <c r="AV42" s="312"/>
      <c r="AW42" s="312"/>
      <c r="AX42" s="312"/>
      <c r="AY42" s="312"/>
      <c r="AZ42" s="312"/>
      <c r="BA42" s="312"/>
      <c r="BB42" s="312"/>
      <c r="BC42" s="312"/>
      <c r="BD42" s="312"/>
      <c r="BE42" s="312"/>
      <c r="BF42" s="312"/>
      <c r="BG42" s="312"/>
      <c r="BH42" s="312"/>
      <c r="BI42" s="312"/>
      <c r="BJ42" s="312"/>
      <c r="BK42" s="312"/>
      <c r="BL42" s="312"/>
      <c r="BM42" s="312"/>
      <c r="BN42" s="312"/>
      <c r="BO42" s="312"/>
      <c r="BP42" s="312"/>
      <c r="BQ42" s="312"/>
      <c r="BR42" s="312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</row>
    <row r="43" spans="1:85" ht="15.75" customHeight="1" x14ac:dyDescent="0.25">
      <c r="A43" s="312"/>
      <c r="B43" s="312"/>
      <c r="C43" s="312"/>
      <c r="D43" s="312"/>
      <c r="E43" s="312"/>
      <c r="F43" s="312"/>
      <c r="G43" s="312"/>
      <c r="H43" s="312"/>
      <c r="I43" s="312"/>
      <c r="J43" s="312"/>
      <c r="K43" s="312"/>
      <c r="L43" s="312"/>
      <c r="M43" s="312"/>
      <c r="N43" s="312"/>
      <c r="O43" s="312"/>
      <c r="P43" s="312"/>
      <c r="Q43" s="312"/>
      <c r="R43" s="312"/>
      <c r="S43" s="312"/>
      <c r="T43" s="312"/>
      <c r="U43" s="312"/>
      <c r="V43" s="312"/>
      <c r="W43" s="312"/>
      <c r="X43" s="312"/>
      <c r="Y43" s="312"/>
      <c r="Z43" s="312"/>
      <c r="AA43" s="312"/>
      <c r="AB43" s="312"/>
      <c r="AC43" s="312"/>
      <c r="AD43" s="312"/>
      <c r="AE43" s="312"/>
      <c r="AF43" s="312"/>
      <c r="AG43" s="312"/>
      <c r="AH43" s="312"/>
      <c r="AI43" s="312"/>
      <c r="AJ43" s="312"/>
      <c r="AK43" s="312"/>
      <c r="AL43" s="312"/>
      <c r="AM43" s="312"/>
      <c r="AN43" s="312"/>
      <c r="AO43" s="312"/>
      <c r="AP43" s="312"/>
      <c r="AQ43" s="312"/>
      <c r="AR43" s="312"/>
      <c r="AS43" s="312"/>
      <c r="AT43" s="312"/>
      <c r="AU43" s="312"/>
      <c r="AV43" s="312"/>
      <c r="AW43" s="312"/>
      <c r="AX43" s="312"/>
      <c r="AY43" s="312"/>
      <c r="AZ43" s="312"/>
      <c r="BA43" s="312"/>
      <c r="BB43" s="312"/>
      <c r="BC43" s="312"/>
      <c r="BD43" s="312"/>
      <c r="BE43" s="312"/>
      <c r="BF43" s="312"/>
      <c r="BG43" s="312"/>
      <c r="BH43" s="312"/>
      <c r="BI43" s="312"/>
      <c r="BJ43" s="312"/>
      <c r="BK43" s="312"/>
      <c r="BL43" s="312"/>
      <c r="BM43" s="312"/>
      <c r="BN43" s="312"/>
      <c r="BO43" s="312"/>
      <c r="BP43" s="312"/>
      <c r="BQ43" s="312"/>
      <c r="BR43" s="312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</row>
    <row r="44" spans="1:85" ht="15.75" customHeight="1" x14ac:dyDescent="0.25">
      <c r="A44" s="312"/>
      <c r="B44" s="312"/>
      <c r="C44" s="312"/>
      <c r="D44" s="312"/>
      <c r="E44" s="312"/>
      <c r="F44" s="312"/>
      <c r="G44" s="312"/>
      <c r="H44" s="312"/>
      <c r="I44" s="312"/>
      <c r="J44" s="312"/>
      <c r="K44" s="312"/>
      <c r="L44" s="312"/>
      <c r="M44" s="312"/>
      <c r="N44" s="312"/>
      <c r="O44" s="312"/>
      <c r="P44" s="312"/>
      <c r="Q44" s="312"/>
      <c r="R44" s="312"/>
      <c r="S44" s="312"/>
      <c r="T44" s="312"/>
      <c r="U44" s="312"/>
      <c r="V44" s="312"/>
      <c r="W44" s="312"/>
      <c r="X44" s="312"/>
      <c r="Y44" s="312"/>
      <c r="Z44" s="312"/>
      <c r="AA44" s="312"/>
      <c r="AB44" s="312"/>
      <c r="AC44" s="312"/>
      <c r="AD44" s="312"/>
      <c r="AE44" s="312"/>
      <c r="AF44" s="312"/>
      <c r="AG44" s="312"/>
      <c r="AH44" s="312"/>
      <c r="AI44" s="312"/>
      <c r="AJ44" s="312"/>
      <c r="AK44" s="312"/>
      <c r="AL44" s="312"/>
      <c r="AM44" s="312"/>
      <c r="AN44" s="312"/>
      <c r="AO44" s="312"/>
      <c r="AP44" s="312"/>
      <c r="AQ44" s="312"/>
      <c r="AR44" s="312"/>
      <c r="AS44" s="312"/>
      <c r="AT44" s="312"/>
      <c r="AU44" s="312"/>
      <c r="AV44" s="312"/>
      <c r="AW44" s="312"/>
      <c r="AX44" s="312"/>
      <c r="AY44" s="312"/>
      <c r="AZ44" s="312"/>
      <c r="BA44" s="312"/>
      <c r="BB44" s="312"/>
      <c r="BC44" s="312"/>
      <c r="BD44" s="312"/>
      <c r="BE44" s="312"/>
      <c r="BF44" s="312"/>
      <c r="BG44" s="312"/>
      <c r="BH44" s="312"/>
      <c r="BI44" s="312"/>
      <c r="BJ44" s="312"/>
      <c r="BK44" s="312"/>
      <c r="BL44" s="312"/>
      <c r="BM44" s="312"/>
      <c r="BN44" s="312"/>
      <c r="BO44" s="312"/>
      <c r="BP44" s="312"/>
      <c r="BQ44" s="312"/>
      <c r="BR44" s="312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</row>
    <row r="45" spans="1:85" x14ac:dyDescent="0.25">
      <c r="A45" s="312"/>
      <c r="B45" s="312"/>
      <c r="C45" s="312"/>
      <c r="D45" s="312"/>
      <c r="E45" s="312"/>
      <c r="F45" s="312"/>
      <c r="G45" s="312"/>
      <c r="H45" s="312"/>
      <c r="I45" s="312"/>
      <c r="J45" s="312"/>
      <c r="K45" s="312"/>
      <c r="L45" s="312"/>
      <c r="M45" s="312"/>
      <c r="N45" s="312"/>
      <c r="O45" s="312"/>
      <c r="P45" s="312"/>
      <c r="Q45" s="312"/>
      <c r="R45" s="312"/>
      <c r="S45" s="312"/>
      <c r="T45" s="312"/>
      <c r="U45" s="312"/>
      <c r="V45" s="312"/>
      <c r="W45" s="312"/>
      <c r="X45" s="312"/>
      <c r="Y45" s="312"/>
      <c r="Z45" s="312"/>
      <c r="AA45" s="312"/>
      <c r="AB45" s="312"/>
      <c r="AC45" s="312"/>
      <c r="AD45" s="312"/>
      <c r="AE45" s="312"/>
      <c r="AF45" s="312"/>
      <c r="AG45" s="312"/>
      <c r="AH45" s="312"/>
      <c r="AI45" s="312"/>
      <c r="AJ45" s="312"/>
      <c r="AK45" s="312"/>
      <c r="AL45" s="312"/>
      <c r="AM45" s="312"/>
      <c r="AN45" s="312"/>
      <c r="AO45" s="312"/>
      <c r="AP45" s="312"/>
      <c r="AQ45" s="312"/>
      <c r="AR45" s="312"/>
      <c r="AS45" s="312"/>
      <c r="AT45" s="312"/>
      <c r="AU45" s="312"/>
      <c r="AV45" s="312"/>
      <c r="AW45" s="312"/>
      <c r="AX45" s="312"/>
      <c r="AY45" s="312"/>
      <c r="AZ45" s="312"/>
      <c r="BA45" s="312"/>
      <c r="BB45" s="312"/>
      <c r="BC45" s="312"/>
      <c r="BD45" s="312"/>
      <c r="BE45" s="312"/>
      <c r="BF45" s="312"/>
      <c r="BG45" s="312"/>
      <c r="BH45" s="312"/>
      <c r="BI45" s="312"/>
      <c r="BJ45" s="312"/>
      <c r="BK45" s="312"/>
      <c r="BL45" s="312"/>
      <c r="BM45" s="312"/>
      <c r="BN45" s="312"/>
      <c r="BO45" s="312"/>
      <c r="BP45" s="312"/>
      <c r="BQ45" s="312"/>
      <c r="BR45" s="312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</row>
    <row r="46" spans="1:85" x14ac:dyDescent="0.25">
      <c r="A46" s="312"/>
      <c r="B46" s="312"/>
      <c r="C46" s="312"/>
      <c r="D46" s="312"/>
      <c r="E46" s="312"/>
      <c r="F46" s="312"/>
      <c r="G46" s="312"/>
      <c r="H46" s="312"/>
      <c r="I46" s="312"/>
      <c r="J46" s="312"/>
      <c r="K46" s="312"/>
      <c r="L46" s="312"/>
      <c r="M46" s="312"/>
      <c r="N46" s="312"/>
      <c r="O46" s="312"/>
      <c r="P46" s="312"/>
      <c r="Q46" s="312"/>
      <c r="R46" s="312"/>
      <c r="S46" s="312"/>
      <c r="T46" s="312"/>
      <c r="U46" s="312"/>
      <c r="V46" s="312"/>
      <c r="W46" s="312"/>
      <c r="X46" s="312"/>
      <c r="Y46" s="312"/>
      <c r="Z46" s="312"/>
      <c r="AA46" s="312"/>
      <c r="AB46" s="312"/>
      <c r="AC46" s="312"/>
      <c r="AD46" s="312"/>
      <c r="AE46" s="312"/>
      <c r="AF46" s="312"/>
      <c r="AG46" s="312"/>
      <c r="AH46" s="312"/>
      <c r="AI46" s="312"/>
      <c r="AJ46" s="312"/>
      <c r="AK46" s="312"/>
      <c r="AL46" s="312"/>
      <c r="AM46" s="312"/>
      <c r="AN46" s="312"/>
      <c r="AO46" s="312"/>
      <c r="AP46" s="312"/>
      <c r="AQ46" s="312"/>
      <c r="AR46" s="312"/>
      <c r="AS46" s="312"/>
      <c r="AT46" s="312"/>
      <c r="AU46" s="312"/>
      <c r="AV46" s="312"/>
      <c r="AW46" s="312"/>
      <c r="AX46" s="312"/>
      <c r="AY46" s="312"/>
      <c r="AZ46" s="312"/>
      <c r="BA46" s="312"/>
      <c r="BB46" s="312"/>
      <c r="BC46" s="312"/>
      <c r="BD46" s="312"/>
      <c r="BE46" s="312"/>
      <c r="BF46" s="312"/>
      <c r="BG46" s="312"/>
      <c r="BH46" s="312"/>
      <c r="BI46" s="312"/>
      <c r="BJ46" s="312"/>
      <c r="BK46" s="312"/>
      <c r="BL46" s="312"/>
      <c r="BM46" s="312"/>
      <c r="BN46" s="312"/>
      <c r="BO46" s="312"/>
      <c r="BP46" s="312"/>
      <c r="BQ46" s="312"/>
      <c r="BR46" s="312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</row>
    <row r="47" spans="1:85" x14ac:dyDescent="0.25">
      <c r="A47" s="312"/>
      <c r="B47" s="312"/>
      <c r="C47" s="312"/>
      <c r="D47" s="312"/>
      <c r="E47" s="312"/>
      <c r="F47" s="312"/>
      <c r="G47" s="312"/>
      <c r="H47" s="312"/>
      <c r="I47" s="312"/>
      <c r="J47" s="312"/>
      <c r="K47" s="312"/>
      <c r="L47" s="312"/>
      <c r="M47" s="312"/>
      <c r="N47" s="312"/>
      <c r="O47" s="312"/>
      <c r="P47" s="312"/>
      <c r="Q47" s="312"/>
      <c r="R47" s="312"/>
      <c r="S47" s="312"/>
      <c r="T47" s="312"/>
      <c r="U47" s="312"/>
      <c r="V47" s="312"/>
      <c r="W47" s="312"/>
      <c r="X47" s="312"/>
      <c r="Y47" s="312"/>
      <c r="Z47" s="312"/>
      <c r="AA47" s="312"/>
      <c r="AB47" s="312"/>
      <c r="AC47" s="312"/>
      <c r="AD47" s="312"/>
      <c r="AE47" s="312"/>
      <c r="AF47" s="312"/>
      <c r="AG47" s="312"/>
      <c r="AH47" s="312"/>
      <c r="AI47" s="312"/>
      <c r="AJ47" s="312"/>
      <c r="AK47" s="312"/>
      <c r="AL47" s="312"/>
      <c r="AM47" s="312"/>
      <c r="AN47" s="312"/>
      <c r="AO47" s="312"/>
      <c r="AP47" s="312"/>
      <c r="AQ47" s="312"/>
      <c r="AR47" s="312"/>
      <c r="AS47" s="312"/>
      <c r="AT47" s="312"/>
      <c r="AU47" s="312"/>
      <c r="AV47" s="312"/>
      <c r="AW47" s="312"/>
      <c r="AX47" s="312"/>
      <c r="AY47" s="312"/>
      <c r="AZ47" s="312"/>
      <c r="BA47" s="312"/>
      <c r="BB47" s="312"/>
      <c r="BC47" s="312"/>
      <c r="BD47" s="312"/>
      <c r="BE47" s="312"/>
      <c r="BF47" s="312"/>
      <c r="BG47" s="312"/>
      <c r="BH47" s="312"/>
      <c r="BI47" s="312"/>
      <c r="BJ47" s="312"/>
      <c r="BK47" s="312"/>
      <c r="BL47" s="312"/>
      <c r="BM47" s="312"/>
      <c r="BN47" s="312"/>
      <c r="BO47" s="312"/>
      <c r="BP47" s="312"/>
      <c r="BQ47" s="312"/>
      <c r="BR47" s="312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</row>
    <row r="48" spans="1:85" ht="18" customHeight="1" x14ac:dyDescent="0.25">
      <c r="A48" s="312"/>
      <c r="B48" s="312"/>
      <c r="C48" s="312"/>
      <c r="D48" s="312"/>
      <c r="E48" s="312"/>
      <c r="F48" s="312"/>
      <c r="G48" s="312"/>
      <c r="H48" s="312"/>
      <c r="I48" s="312"/>
      <c r="J48" s="312"/>
      <c r="K48" s="312"/>
      <c r="L48" s="312"/>
      <c r="M48" s="312"/>
      <c r="N48" s="312"/>
      <c r="O48" s="312"/>
      <c r="P48" s="312"/>
      <c r="Q48" s="312"/>
      <c r="R48" s="312"/>
      <c r="S48" s="312"/>
      <c r="T48" s="312"/>
      <c r="U48" s="312"/>
      <c r="V48" s="312"/>
      <c r="W48" s="312"/>
      <c r="X48" s="312"/>
      <c r="Y48" s="312"/>
      <c r="Z48" s="312"/>
      <c r="AA48" s="312"/>
      <c r="AB48" s="312"/>
      <c r="AC48" s="312"/>
      <c r="AD48" s="312"/>
      <c r="AE48" s="312"/>
      <c r="AF48" s="312"/>
      <c r="AG48" s="312"/>
      <c r="AH48" s="312"/>
      <c r="AI48" s="312"/>
      <c r="AJ48" s="312"/>
      <c r="AK48" s="312"/>
      <c r="AL48" s="312"/>
      <c r="AM48" s="312"/>
      <c r="AN48" s="312"/>
      <c r="AO48" s="312"/>
      <c r="AP48" s="312"/>
      <c r="AQ48" s="312"/>
      <c r="AR48" s="312"/>
      <c r="AS48" s="312"/>
      <c r="AT48" s="312"/>
      <c r="AU48" s="312"/>
      <c r="AV48" s="312"/>
      <c r="AW48" s="312"/>
      <c r="AX48" s="312"/>
      <c r="AY48" s="312"/>
      <c r="AZ48" s="312"/>
      <c r="BA48" s="312"/>
      <c r="BB48" s="312"/>
      <c r="BC48" s="312"/>
      <c r="BD48" s="312"/>
      <c r="BE48" s="312"/>
      <c r="BF48" s="312"/>
      <c r="BG48" s="312"/>
      <c r="BH48" s="312"/>
      <c r="BI48" s="312"/>
      <c r="BJ48" s="312"/>
      <c r="BK48" s="312"/>
      <c r="BL48" s="312"/>
      <c r="BM48" s="312"/>
      <c r="BN48" s="312"/>
      <c r="BO48" s="312"/>
      <c r="BP48" s="312"/>
      <c r="BQ48" s="312"/>
      <c r="BR48" s="312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</row>
    <row r="49" spans="1:85" ht="18" customHeight="1" x14ac:dyDescent="0.25">
      <c r="A49" s="312"/>
      <c r="B49" s="312"/>
      <c r="C49" s="312"/>
      <c r="D49" s="312"/>
      <c r="E49" s="312"/>
      <c r="F49" s="312"/>
      <c r="G49" s="312"/>
      <c r="H49" s="312"/>
      <c r="I49" s="312"/>
      <c r="J49" s="312"/>
      <c r="K49" s="312"/>
      <c r="L49" s="312"/>
      <c r="M49" s="312"/>
      <c r="N49" s="312"/>
      <c r="O49" s="312"/>
      <c r="P49" s="312"/>
      <c r="Q49" s="312"/>
      <c r="R49" s="312"/>
      <c r="S49" s="312"/>
      <c r="T49" s="312"/>
      <c r="U49" s="312"/>
      <c r="V49" s="312"/>
      <c r="W49" s="312"/>
      <c r="X49" s="312"/>
      <c r="Y49" s="312"/>
      <c r="Z49" s="312"/>
      <c r="AA49" s="312"/>
      <c r="AB49" s="312"/>
      <c r="AC49" s="312"/>
      <c r="AD49" s="312"/>
      <c r="AE49" s="312"/>
      <c r="AF49" s="312"/>
      <c r="AG49" s="312"/>
      <c r="AH49" s="312"/>
      <c r="AI49" s="312"/>
      <c r="AJ49" s="312"/>
      <c r="AK49" s="312"/>
      <c r="AL49" s="312"/>
      <c r="AM49" s="312"/>
      <c r="AN49" s="312"/>
      <c r="AO49" s="312"/>
      <c r="AP49" s="312"/>
      <c r="AQ49" s="312"/>
      <c r="AR49" s="312"/>
      <c r="AS49" s="312"/>
      <c r="AT49" s="312"/>
      <c r="AU49" s="312"/>
      <c r="AV49" s="312"/>
      <c r="AW49" s="312"/>
      <c r="AX49" s="312"/>
      <c r="AY49" s="312"/>
      <c r="AZ49" s="312"/>
      <c r="BA49" s="312"/>
      <c r="BB49" s="312"/>
      <c r="BC49" s="312"/>
      <c r="BD49" s="312"/>
      <c r="BE49" s="312"/>
      <c r="BF49" s="312"/>
      <c r="BG49" s="312"/>
      <c r="BH49" s="312"/>
      <c r="BI49" s="312"/>
      <c r="BJ49" s="312"/>
      <c r="BK49" s="312"/>
      <c r="BL49" s="312"/>
      <c r="BM49" s="312"/>
      <c r="BN49" s="312"/>
      <c r="BO49" s="312"/>
      <c r="BP49" s="312"/>
      <c r="BQ49" s="312"/>
      <c r="BR49" s="312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</row>
    <row r="50" spans="1:85" ht="18" customHeight="1" x14ac:dyDescent="0.25">
      <c r="A50" s="312"/>
      <c r="B50" s="312"/>
      <c r="C50" s="312"/>
      <c r="D50" s="312"/>
      <c r="E50" s="312"/>
      <c r="F50" s="312"/>
      <c r="G50" s="312"/>
      <c r="H50" s="312"/>
      <c r="I50" s="312"/>
      <c r="J50" s="312"/>
      <c r="K50" s="312"/>
      <c r="L50" s="312"/>
      <c r="M50" s="312"/>
      <c r="N50" s="312"/>
      <c r="O50" s="312"/>
      <c r="P50" s="312"/>
      <c r="Q50" s="312"/>
      <c r="R50" s="312"/>
      <c r="S50" s="312"/>
      <c r="T50" s="312"/>
      <c r="U50" s="312"/>
      <c r="V50" s="312"/>
      <c r="W50" s="312"/>
      <c r="X50" s="312"/>
      <c r="Y50" s="312"/>
      <c r="Z50" s="312"/>
      <c r="AA50" s="312"/>
      <c r="AB50" s="312"/>
      <c r="AC50" s="312"/>
      <c r="AD50" s="312"/>
      <c r="AE50" s="312"/>
      <c r="AF50" s="312"/>
      <c r="AG50" s="312"/>
      <c r="AH50" s="312"/>
      <c r="AI50" s="312"/>
      <c r="AJ50" s="312"/>
      <c r="AK50" s="312"/>
      <c r="AL50" s="312"/>
      <c r="AM50" s="312"/>
      <c r="AN50" s="312"/>
      <c r="AO50" s="312"/>
      <c r="AP50" s="312"/>
      <c r="AQ50" s="312"/>
      <c r="AR50" s="312"/>
      <c r="AS50" s="312"/>
      <c r="AT50" s="312"/>
      <c r="AU50" s="312"/>
      <c r="AV50" s="312"/>
      <c r="AW50" s="312"/>
      <c r="AX50" s="312"/>
      <c r="AY50" s="312"/>
      <c r="AZ50" s="312"/>
      <c r="BA50" s="312"/>
      <c r="BB50" s="312"/>
      <c r="BC50" s="312"/>
      <c r="BD50" s="312"/>
      <c r="BE50" s="312"/>
      <c r="BF50" s="312"/>
      <c r="BG50" s="312"/>
      <c r="BH50" s="312"/>
      <c r="BI50" s="312"/>
      <c r="BJ50" s="312"/>
      <c r="BK50" s="312"/>
      <c r="BL50" s="312"/>
      <c r="BM50" s="312"/>
      <c r="BN50" s="312"/>
      <c r="BO50" s="312"/>
      <c r="BP50" s="312"/>
      <c r="BQ50" s="312"/>
      <c r="BR50" s="312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</row>
    <row r="51" spans="1:85" x14ac:dyDescent="0.25">
      <c r="A51" s="312"/>
      <c r="B51" s="312"/>
      <c r="C51" s="312"/>
      <c r="D51" s="312"/>
      <c r="E51" s="312"/>
      <c r="F51" s="312"/>
      <c r="G51" s="312"/>
      <c r="H51" s="312"/>
      <c r="I51" s="312"/>
      <c r="J51" s="312"/>
      <c r="K51" s="312"/>
      <c r="L51" s="312"/>
      <c r="M51" s="312"/>
      <c r="N51" s="312"/>
      <c r="O51" s="312"/>
      <c r="P51" s="312"/>
      <c r="Q51" s="312"/>
      <c r="R51" s="312"/>
      <c r="S51" s="312"/>
      <c r="T51" s="312"/>
      <c r="U51" s="312"/>
      <c r="V51" s="312"/>
      <c r="W51" s="312"/>
      <c r="X51" s="312"/>
      <c r="Y51" s="312"/>
      <c r="Z51" s="312"/>
      <c r="AA51" s="312"/>
      <c r="AB51" s="312"/>
      <c r="AC51" s="312"/>
      <c r="AD51" s="312"/>
      <c r="AE51" s="312"/>
      <c r="AF51" s="312"/>
      <c r="AG51" s="312"/>
      <c r="AH51" s="312"/>
      <c r="AI51" s="312"/>
      <c r="AJ51" s="312"/>
      <c r="AK51" s="312"/>
      <c r="AL51" s="312"/>
      <c r="AM51" s="312"/>
      <c r="AN51" s="312"/>
      <c r="AO51" s="312"/>
      <c r="AP51" s="312"/>
      <c r="AQ51" s="312"/>
      <c r="AR51" s="312"/>
      <c r="AS51" s="312"/>
      <c r="AT51" s="312"/>
      <c r="AU51" s="312"/>
      <c r="AV51" s="312"/>
      <c r="AW51" s="312"/>
      <c r="AX51" s="312"/>
      <c r="AY51" s="312"/>
      <c r="AZ51" s="312"/>
      <c r="BA51" s="312"/>
      <c r="BB51" s="312"/>
      <c r="BC51" s="312"/>
      <c r="BD51" s="312"/>
      <c r="BE51" s="312"/>
      <c r="BF51" s="312"/>
      <c r="BG51" s="312"/>
      <c r="BH51" s="312"/>
      <c r="BI51" s="312"/>
      <c r="BJ51" s="312"/>
      <c r="BK51" s="312"/>
      <c r="BL51" s="312"/>
      <c r="BM51" s="312"/>
      <c r="BN51" s="312"/>
      <c r="BO51" s="312"/>
      <c r="BP51" s="312"/>
      <c r="BQ51" s="312"/>
      <c r="BR51" s="312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</row>
    <row r="52" spans="1:85" x14ac:dyDescent="0.25">
      <c r="A52" s="312"/>
      <c r="B52" s="312"/>
      <c r="C52" s="312"/>
      <c r="D52" s="312"/>
      <c r="E52" s="312"/>
      <c r="F52" s="312"/>
      <c r="G52" s="312"/>
      <c r="H52" s="312"/>
      <c r="I52" s="312"/>
      <c r="J52" s="312"/>
      <c r="K52" s="312"/>
      <c r="L52" s="312"/>
      <c r="M52" s="312"/>
      <c r="N52" s="312"/>
      <c r="O52" s="312"/>
      <c r="P52" s="312"/>
      <c r="Q52" s="312"/>
      <c r="R52" s="312"/>
      <c r="S52" s="312"/>
      <c r="T52" s="312"/>
      <c r="U52" s="312"/>
      <c r="V52" s="312"/>
      <c r="W52" s="312"/>
      <c r="X52" s="312"/>
      <c r="Y52" s="312"/>
      <c r="Z52" s="312"/>
      <c r="AA52" s="312"/>
      <c r="AB52" s="312"/>
      <c r="AC52" s="312"/>
      <c r="AD52" s="312"/>
      <c r="AE52" s="312"/>
      <c r="AF52" s="312"/>
      <c r="AG52" s="312"/>
      <c r="AH52" s="312"/>
      <c r="AI52" s="312"/>
      <c r="AJ52" s="312"/>
      <c r="AK52" s="312"/>
      <c r="AL52" s="312"/>
      <c r="AM52" s="312"/>
      <c r="AN52" s="312"/>
      <c r="AO52" s="312"/>
      <c r="AP52" s="312"/>
      <c r="AQ52" s="312"/>
      <c r="AR52" s="312"/>
      <c r="AS52" s="312"/>
      <c r="AT52" s="312"/>
      <c r="AU52" s="312"/>
      <c r="AV52" s="312"/>
      <c r="AW52" s="312"/>
      <c r="AX52" s="312"/>
      <c r="AY52" s="312"/>
      <c r="AZ52" s="312"/>
      <c r="BA52" s="312"/>
      <c r="BB52" s="312"/>
      <c r="BC52" s="312"/>
      <c r="BD52" s="312"/>
      <c r="BE52" s="312"/>
      <c r="BF52" s="312"/>
      <c r="BG52" s="312"/>
      <c r="BH52" s="312"/>
      <c r="BI52" s="312"/>
      <c r="BJ52" s="312"/>
      <c r="BK52" s="312"/>
      <c r="BL52" s="312"/>
      <c r="BM52" s="312"/>
      <c r="BN52" s="312"/>
      <c r="BO52" s="312"/>
      <c r="BP52" s="312"/>
      <c r="BQ52" s="312"/>
      <c r="BR52" s="312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</row>
    <row r="53" spans="1:85" x14ac:dyDescent="0.25">
      <c r="A53" s="312"/>
      <c r="B53" s="312"/>
      <c r="C53" s="312"/>
      <c r="D53" s="312"/>
      <c r="E53" s="312"/>
      <c r="F53" s="312"/>
      <c r="G53" s="312"/>
      <c r="H53" s="312"/>
      <c r="I53" s="312"/>
      <c r="J53" s="312"/>
      <c r="K53" s="312"/>
      <c r="L53" s="312"/>
      <c r="M53" s="312"/>
      <c r="N53" s="312"/>
      <c r="O53" s="312"/>
      <c r="P53" s="312"/>
      <c r="Q53" s="312"/>
      <c r="R53" s="312"/>
      <c r="S53" s="312"/>
      <c r="T53" s="312"/>
      <c r="U53" s="312"/>
      <c r="V53" s="312"/>
      <c r="W53" s="312"/>
      <c r="X53" s="312"/>
      <c r="Y53" s="312"/>
      <c r="Z53" s="312"/>
      <c r="AA53" s="312"/>
      <c r="AB53" s="312"/>
      <c r="AC53" s="312"/>
      <c r="AD53" s="312"/>
      <c r="AE53" s="312"/>
      <c r="AF53" s="312"/>
      <c r="AG53" s="312"/>
      <c r="AH53" s="312"/>
      <c r="AI53" s="312"/>
      <c r="AJ53" s="312"/>
      <c r="AK53" s="312"/>
      <c r="AL53" s="312"/>
      <c r="AM53" s="312"/>
      <c r="AN53" s="312"/>
      <c r="AO53" s="312"/>
      <c r="AP53" s="312"/>
      <c r="AQ53" s="312"/>
      <c r="AR53" s="312"/>
      <c r="AS53" s="312"/>
      <c r="AT53" s="312"/>
      <c r="AU53" s="312"/>
      <c r="AV53" s="312"/>
      <c r="AW53" s="312"/>
      <c r="AX53" s="312"/>
      <c r="AY53" s="312"/>
      <c r="AZ53" s="312"/>
      <c r="BA53" s="312"/>
      <c r="BB53" s="312"/>
      <c r="BC53" s="312"/>
      <c r="BD53" s="312"/>
      <c r="BE53" s="312"/>
      <c r="BF53" s="312"/>
      <c r="BG53" s="312"/>
      <c r="BH53" s="312"/>
      <c r="BI53" s="312"/>
      <c r="BJ53" s="312"/>
      <c r="BK53" s="312"/>
      <c r="BL53" s="312"/>
      <c r="BM53" s="312"/>
      <c r="BN53" s="312"/>
      <c r="BO53" s="312"/>
      <c r="BP53" s="312"/>
      <c r="BQ53" s="312"/>
      <c r="BR53" s="312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</row>
    <row r="54" spans="1:85" x14ac:dyDescent="0.25">
      <c r="A54" s="312"/>
      <c r="B54" s="312"/>
      <c r="C54" s="312"/>
      <c r="D54" s="312"/>
      <c r="E54" s="312"/>
      <c r="F54" s="312"/>
      <c r="G54" s="312"/>
      <c r="H54" s="312"/>
      <c r="I54" s="312"/>
      <c r="J54" s="312"/>
      <c r="K54" s="312"/>
      <c r="L54" s="312"/>
      <c r="M54" s="312"/>
      <c r="N54" s="312"/>
      <c r="O54" s="312"/>
      <c r="P54" s="312"/>
      <c r="Q54" s="312"/>
      <c r="R54" s="312"/>
      <c r="S54" s="312"/>
      <c r="T54" s="312"/>
      <c r="U54" s="312"/>
      <c r="V54" s="312"/>
      <c r="W54" s="312"/>
      <c r="X54" s="312"/>
      <c r="Y54" s="312"/>
      <c r="Z54" s="312"/>
      <c r="AA54" s="312"/>
      <c r="AB54" s="312"/>
      <c r="AC54" s="312"/>
      <c r="AD54" s="312"/>
      <c r="AE54" s="312"/>
      <c r="AF54" s="312"/>
      <c r="AG54" s="312"/>
      <c r="AH54" s="312"/>
      <c r="AI54" s="312"/>
      <c r="AJ54" s="312"/>
      <c r="AK54" s="312"/>
      <c r="AL54" s="312"/>
      <c r="AM54" s="312"/>
      <c r="AN54" s="312"/>
      <c r="AO54" s="312"/>
      <c r="AP54" s="312"/>
      <c r="AQ54" s="312"/>
      <c r="AR54" s="312"/>
      <c r="AS54" s="312"/>
      <c r="AT54" s="312"/>
      <c r="AU54" s="312"/>
      <c r="AV54" s="312"/>
      <c r="AW54" s="312"/>
      <c r="AX54" s="312"/>
      <c r="AY54" s="312"/>
      <c r="AZ54" s="312"/>
      <c r="BA54" s="312"/>
      <c r="BB54" s="312"/>
      <c r="BC54" s="312"/>
      <c r="BD54" s="312"/>
      <c r="BE54" s="312"/>
      <c r="BF54" s="312"/>
      <c r="BG54" s="312"/>
      <c r="BH54" s="312"/>
      <c r="BI54" s="312"/>
      <c r="BJ54" s="312"/>
      <c r="BK54" s="312"/>
      <c r="BL54" s="312"/>
      <c r="BM54" s="312"/>
      <c r="BN54" s="312"/>
      <c r="BO54" s="312"/>
      <c r="BP54" s="312"/>
      <c r="BQ54" s="312"/>
      <c r="BR54" s="312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</row>
    <row r="55" spans="1:85" x14ac:dyDescent="0.25">
      <c r="A55" s="312"/>
      <c r="B55" s="312"/>
      <c r="C55" s="312"/>
      <c r="D55" s="312"/>
      <c r="E55" s="312"/>
      <c r="F55" s="312"/>
      <c r="G55" s="312"/>
      <c r="H55" s="312"/>
      <c r="I55" s="312"/>
      <c r="J55" s="312"/>
      <c r="K55" s="312"/>
      <c r="L55" s="312"/>
      <c r="M55" s="312"/>
      <c r="N55" s="312"/>
      <c r="O55" s="312"/>
      <c r="P55" s="312"/>
      <c r="Q55" s="312"/>
      <c r="R55" s="312"/>
      <c r="S55" s="312"/>
      <c r="T55" s="312"/>
      <c r="U55" s="312"/>
      <c r="V55" s="312"/>
      <c r="W55" s="312"/>
      <c r="X55" s="312"/>
      <c r="Y55" s="312"/>
      <c r="Z55" s="312"/>
      <c r="AA55" s="312"/>
      <c r="AB55" s="312"/>
      <c r="AC55" s="312"/>
      <c r="AD55" s="312"/>
      <c r="AE55" s="312"/>
      <c r="AF55" s="312"/>
      <c r="AG55" s="312"/>
      <c r="AH55" s="312"/>
      <c r="AI55" s="312"/>
      <c r="AJ55" s="312"/>
      <c r="AK55" s="312"/>
      <c r="AL55" s="312"/>
      <c r="AM55" s="312"/>
      <c r="AN55" s="312"/>
      <c r="AO55" s="312"/>
      <c r="AP55" s="312"/>
      <c r="AQ55" s="312"/>
      <c r="AR55" s="312"/>
      <c r="AS55" s="312"/>
      <c r="AT55" s="312"/>
      <c r="AU55" s="312"/>
      <c r="AV55" s="312"/>
      <c r="AW55" s="312"/>
      <c r="AX55" s="312"/>
      <c r="AY55" s="312"/>
      <c r="AZ55" s="312"/>
      <c r="BA55" s="312"/>
      <c r="BB55" s="312"/>
      <c r="BC55" s="312"/>
      <c r="BD55" s="312"/>
      <c r="BE55" s="312"/>
      <c r="BF55" s="312"/>
      <c r="BG55" s="312"/>
      <c r="BH55" s="312"/>
      <c r="BI55" s="312"/>
      <c r="BJ55" s="312"/>
      <c r="BK55" s="312"/>
      <c r="BL55" s="312"/>
      <c r="BM55" s="312"/>
      <c r="BN55" s="312"/>
      <c r="BO55" s="312"/>
      <c r="BP55" s="312"/>
      <c r="BQ55" s="312"/>
      <c r="BR55" s="312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</row>
    <row r="56" spans="1:85" x14ac:dyDescent="0.25">
      <c r="A56" s="312"/>
      <c r="B56" s="312"/>
      <c r="C56" s="312"/>
      <c r="D56" s="312"/>
      <c r="E56" s="312"/>
      <c r="F56" s="312"/>
      <c r="G56" s="312"/>
      <c r="H56" s="312"/>
      <c r="I56" s="312"/>
      <c r="J56" s="312"/>
      <c r="K56" s="312"/>
      <c r="L56" s="312"/>
      <c r="M56" s="312"/>
      <c r="N56" s="312"/>
      <c r="O56" s="312"/>
      <c r="P56" s="312"/>
      <c r="Q56" s="312"/>
      <c r="R56" s="312"/>
      <c r="S56" s="312"/>
      <c r="T56" s="312"/>
      <c r="U56" s="312"/>
      <c r="V56" s="312"/>
      <c r="W56" s="312"/>
      <c r="X56" s="312"/>
      <c r="Y56" s="312"/>
      <c r="Z56" s="312"/>
      <c r="AA56" s="312"/>
      <c r="AB56" s="312"/>
      <c r="AC56" s="312"/>
      <c r="AD56" s="312"/>
      <c r="AE56" s="312"/>
      <c r="AF56" s="312"/>
      <c r="AG56" s="312"/>
      <c r="AH56" s="312"/>
      <c r="AI56" s="312"/>
      <c r="AJ56" s="312"/>
      <c r="AK56" s="312"/>
      <c r="AL56" s="312"/>
      <c r="AM56" s="312"/>
      <c r="AN56" s="312"/>
      <c r="AO56" s="312"/>
      <c r="AP56" s="312"/>
      <c r="AQ56" s="312"/>
      <c r="AR56" s="312"/>
      <c r="AS56" s="312"/>
      <c r="AT56" s="312"/>
      <c r="AU56" s="312"/>
      <c r="AV56" s="312"/>
      <c r="AW56" s="312"/>
      <c r="AX56" s="312"/>
      <c r="AY56" s="312"/>
      <c r="AZ56" s="312"/>
      <c r="BA56" s="312"/>
      <c r="BB56" s="312"/>
      <c r="BC56" s="312"/>
      <c r="BD56" s="312"/>
      <c r="BE56" s="312"/>
      <c r="BF56" s="312"/>
      <c r="BG56" s="312"/>
      <c r="BH56" s="312"/>
      <c r="BI56" s="312"/>
      <c r="BJ56" s="312"/>
      <c r="BK56" s="312"/>
      <c r="BL56" s="312"/>
      <c r="BM56" s="312"/>
      <c r="BN56" s="312"/>
      <c r="BO56" s="312"/>
      <c r="BP56" s="312"/>
      <c r="BQ56" s="312"/>
      <c r="BR56" s="312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</row>
    <row r="57" spans="1:85" x14ac:dyDescent="0.25">
      <c r="A57" s="312"/>
      <c r="B57" s="312"/>
      <c r="C57" s="312"/>
      <c r="D57" s="312"/>
      <c r="E57" s="312"/>
      <c r="F57" s="312"/>
      <c r="G57" s="312"/>
      <c r="H57" s="312"/>
      <c r="I57" s="312"/>
      <c r="J57" s="312"/>
      <c r="K57" s="312"/>
      <c r="L57" s="312"/>
      <c r="M57" s="312"/>
      <c r="N57" s="312"/>
      <c r="O57" s="312"/>
      <c r="P57" s="312"/>
      <c r="Q57" s="312"/>
      <c r="R57" s="312"/>
      <c r="S57" s="312"/>
      <c r="T57" s="312"/>
      <c r="U57" s="312"/>
      <c r="V57" s="312"/>
      <c r="W57" s="312"/>
      <c r="X57" s="312"/>
      <c r="Y57" s="312"/>
      <c r="Z57" s="312"/>
      <c r="AA57" s="312"/>
      <c r="AB57" s="312"/>
      <c r="AC57" s="312"/>
      <c r="AD57" s="312"/>
      <c r="AE57" s="312"/>
      <c r="AF57" s="312"/>
      <c r="AG57" s="312"/>
      <c r="AH57" s="312"/>
      <c r="AI57" s="312"/>
      <c r="AJ57" s="312"/>
      <c r="AK57" s="312"/>
      <c r="AL57" s="312"/>
      <c r="AM57" s="312"/>
      <c r="AN57" s="312"/>
      <c r="AO57" s="312"/>
      <c r="AP57" s="312"/>
      <c r="AQ57" s="312"/>
      <c r="AR57" s="312"/>
      <c r="AS57" s="312"/>
      <c r="AT57" s="312"/>
      <c r="AU57" s="312"/>
      <c r="AV57" s="312"/>
      <c r="AW57" s="312"/>
      <c r="AX57" s="312"/>
      <c r="AY57" s="312"/>
      <c r="AZ57" s="312"/>
      <c r="BA57" s="312"/>
      <c r="BB57" s="312"/>
      <c r="BC57" s="312"/>
      <c r="BD57" s="312"/>
      <c r="BE57" s="312"/>
      <c r="BF57" s="312"/>
      <c r="BG57" s="312"/>
      <c r="BH57" s="312"/>
      <c r="BI57" s="312"/>
      <c r="BJ57" s="312"/>
      <c r="BK57" s="312"/>
      <c r="BL57" s="312"/>
      <c r="BM57" s="312"/>
      <c r="BN57" s="312"/>
      <c r="BO57" s="312"/>
      <c r="BP57" s="312"/>
      <c r="BQ57" s="312"/>
      <c r="BR57" s="312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</row>
    <row r="58" spans="1:85" x14ac:dyDescent="0.25">
      <c r="A58" s="312"/>
      <c r="B58" s="312"/>
      <c r="C58" s="312"/>
      <c r="D58" s="312"/>
      <c r="E58" s="312"/>
      <c r="F58" s="312"/>
      <c r="G58" s="312"/>
      <c r="H58" s="312"/>
      <c r="I58" s="312"/>
      <c r="J58" s="312"/>
      <c r="K58" s="312"/>
      <c r="L58" s="312"/>
      <c r="M58" s="312"/>
      <c r="N58" s="312"/>
      <c r="O58" s="312"/>
      <c r="P58" s="312"/>
      <c r="Q58" s="312"/>
      <c r="R58" s="312"/>
      <c r="S58" s="312"/>
      <c r="T58" s="312"/>
      <c r="U58" s="312"/>
      <c r="V58" s="312"/>
      <c r="W58" s="312"/>
      <c r="X58" s="312"/>
      <c r="Y58" s="312"/>
      <c r="Z58" s="312"/>
      <c r="AA58" s="312"/>
      <c r="AB58" s="312"/>
      <c r="AC58" s="312"/>
      <c r="AD58" s="312"/>
      <c r="AE58" s="312"/>
      <c r="AF58" s="312"/>
      <c r="AG58" s="312"/>
      <c r="AH58" s="312"/>
      <c r="AI58" s="312"/>
      <c r="AJ58" s="312"/>
      <c r="AK58" s="312"/>
      <c r="AL58" s="312"/>
      <c r="AM58" s="312"/>
      <c r="AN58" s="312"/>
      <c r="AO58" s="312"/>
      <c r="AP58" s="312"/>
      <c r="AQ58" s="312"/>
      <c r="AR58" s="312"/>
      <c r="AS58" s="312"/>
      <c r="AT58" s="312"/>
      <c r="AU58" s="312"/>
      <c r="AV58" s="312"/>
      <c r="AW58" s="312"/>
      <c r="AX58" s="312"/>
      <c r="AY58" s="312"/>
      <c r="AZ58" s="312"/>
      <c r="BA58" s="312"/>
      <c r="BB58" s="312"/>
      <c r="BC58" s="312"/>
      <c r="BD58" s="312"/>
      <c r="BE58" s="312"/>
      <c r="BF58" s="312"/>
      <c r="BG58" s="312"/>
      <c r="BH58" s="312"/>
      <c r="BI58" s="312"/>
      <c r="BJ58" s="312"/>
      <c r="BK58" s="312"/>
      <c r="BL58" s="312"/>
      <c r="BM58" s="312"/>
      <c r="BN58" s="312"/>
      <c r="BO58" s="312"/>
      <c r="BP58" s="312"/>
      <c r="BQ58" s="312"/>
      <c r="BR58" s="312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</row>
    <row r="59" spans="1:85" x14ac:dyDescent="0.25">
      <c r="A59" s="312"/>
      <c r="B59" s="312"/>
      <c r="C59" s="312"/>
      <c r="D59" s="312"/>
      <c r="E59" s="312"/>
      <c r="F59" s="312"/>
      <c r="G59" s="312"/>
      <c r="H59" s="312"/>
      <c r="I59" s="312"/>
      <c r="J59" s="312"/>
      <c r="K59" s="312"/>
      <c r="L59" s="312"/>
      <c r="M59" s="312"/>
      <c r="N59" s="312"/>
      <c r="O59" s="312"/>
      <c r="P59" s="312"/>
      <c r="Q59" s="312"/>
      <c r="R59" s="312"/>
      <c r="S59" s="312"/>
      <c r="T59" s="312"/>
      <c r="U59" s="312"/>
      <c r="V59" s="312"/>
      <c r="W59" s="312"/>
      <c r="X59" s="312"/>
      <c r="Y59" s="312"/>
      <c r="Z59" s="312"/>
      <c r="AA59" s="312"/>
      <c r="AB59" s="312"/>
      <c r="AC59" s="312"/>
      <c r="AD59" s="312"/>
      <c r="AE59" s="312"/>
      <c r="AF59" s="312"/>
      <c r="AG59" s="312"/>
      <c r="AH59" s="312"/>
      <c r="AI59" s="312"/>
      <c r="AJ59" s="312"/>
      <c r="AK59" s="312"/>
      <c r="AL59" s="312"/>
      <c r="AM59" s="312"/>
      <c r="AN59" s="312"/>
      <c r="AO59" s="312"/>
      <c r="AP59" s="312"/>
      <c r="AQ59" s="312"/>
      <c r="AR59" s="312"/>
      <c r="AS59" s="312"/>
      <c r="AT59" s="312"/>
      <c r="AU59" s="312"/>
      <c r="AV59" s="312"/>
      <c r="AW59" s="312"/>
      <c r="AX59" s="312"/>
      <c r="AY59" s="312"/>
      <c r="AZ59" s="312"/>
      <c r="BA59" s="312"/>
      <c r="BB59" s="312"/>
      <c r="BC59" s="312"/>
      <c r="BD59" s="312"/>
      <c r="BE59" s="312"/>
      <c r="BF59" s="312"/>
      <c r="BG59" s="312"/>
      <c r="BH59" s="312"/>
      <c r="BI59" s="312"/>
      <c r="BJ59" s="312"/>
      <c r="BK59" s="312"/>
      <c r="BL59" s="312"/>
      <c r="BM59" s="312"/>
      <c r="BN59" s="312"/>
      <c r="BO59" s="312"/>
      <c r="BP59" s="312"/>
      <c r="BQ59" s="312"/>
      <c r="BR59" s="312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</row>
    <row r="60" spans="1:85" x14ac:dyDescent="0.25">
      <c r="A60" s="312"/>
      <c r="B60" s="312"/>
      <c r="C60" s="312"/>
      <c r="D60" s="312"/>
      <c r="E60" s="312"/>
      <c r="F60" s="312"/>
      <c r="G60" s="312"/>
      <c r="H60" s="312"/>
      <c r="I60" s="312"/>
      <c r="J60" s="312"/>
      <c r="K60" s="312"/>
      <c r="L60" s="312"/>
      <c r="M60" s="312"/>
      <c r="N60" s="312"/>
      <c r="O60" s="312"/>
      <c r="P60" s="312"/>
      <c r="Q60" s="312"/>
      <c r="R60" s="312"/>
      <c r="S60" s="312"/>
      <c r="T60" s="312"/>
      <c r="U60" s="312"/>
      <c r="V60" s="312"/>
      <c r="W60" s="312"/>
      <c r="X60" s="312"/>
      <c r="Y60" s="312"/>
      <c r="Z60" s="312"/>
      <c r="AA60" s="312"/>
      <c r="AB60" s="312"/>
      <c r="AC60" s="312"/>
      <c r="AD60" s="312"/>
      <c r="AE60" s="312"/>
      <c r="AF60" s="312"/>
      <c r="AG60" s="312"/>
      <c r="AH60" s="312"/>
      <c r="AI60" s="312"/>
      <c r="AJ60" s="312"/>
      <c r="AK60" s="312"/>
      <c r="AL60" s="312"/>
      <c r="AM60" s="312"/>
      <c r="AN60" s="312"/>
      <c r="AO60" s="312"/>
      <c r="AP60" s="312"/>
      <c r="AQ60" s="312"/>
      <c r="AR60" s="312"/>
      <c r="AS60" s="312"/>
      <c r="AT60" s="312"/>
      <c r="AU60" s="312"/>
      <c r="AV60" s="312"/>
      <c r="AW60" s="312"/>
      <c r="AX60" s="312"/>
      <c r="AY60" s="312"/>
      <c r="AZ60" s="312"/>
      <c r="BA60" s="312"/>
      <c r="BB60" s="312"/>
      <c r="BC60" s="312"/>
      <c r="BD60" s="312"/>
      <c r="BE60" s="312"/>
      <c r="BF60" s="312"/>
      <c r="BG60" s="312"/>
      <c r="BH60" s="312"/>
      <c r="BI60" s="312"/>
      <c r="BJ60" s="312"/>
      <c r="BK60" s="312"/>
      <c r="BL60" s="312"/>
      <c r="BM60" s="312"/>
      <c r="BN60" s="312"/>
      <c r="BO60" s="312"/>
      <c r="BP60" s="312"/>
      <c r="BQ60" s="312"/>
      <c r="BR60" s="312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</row>
    <row r="61" spans="1:85" x14ac:dyDescent="0.25">
      <c r="A61" s="312"/>
      <c r="B61" s="312"/>
      <c r="C61" s="312"/>
      <c r="D61" s="312"/>
      <c r="E61" s="312"/>
      <c r="F61" s="312"/>
      <c r="G61" s="312"/>
      <c r="H61" s="312"/>
      <c r="I61" s="312"/>
      <c r="J61" s="312"/>
      <c r="K61" s="312"/>
      <c r="L61" s="312"/>
      <c r="M61" s="312"/>
      <c r="N61" s="312"/>
      <c r="O61" s="312"/>
      <c r="P61" s="312"/>
      <c r="Q61" s="312"/>
      <c r="R61" s="312"/>
      <c r="S61" s="312"/>
      <c r="T61" s="312"/>
      <c r="U61" s="312"/>
      <c r="V61" s="312"/>
      <c r="W61" s="312"/>
      <c r="X61" s="312"/>
      <c r="Y61" s="312"/>
      <c r="Z61" s="312"/>
      <c r="AA61" s="312"/>
      <c r="AB61" s="312"/>
      <c r="AC61" s="312"/>
      <c r="AD61" s="312"/>
      <c r="AE61" s="312"/>
      <c r="AF61" s="312"/>
      <c r="AG61" s="312"/>
      <c r="AH61" s="312"/>
      <c r="AI61" s="312"/>
      <c r="AJ61" s="312"/>
      <c r="AK61" s="312"/>
      <c r="AL61" s="312"/>
      <c r="AM61" s="312"/>
      <c r="AN61" s="312"/>
      <c r="AO61" s="312"/>
      <c r="AP61" s="312"/>
      <c r="AQ61" s="312"/>
      <c r="AR61" s="312"/>
      <c r="AS61" s="312"/>
      <c r="AT61" s="312"/>
      <c r="AU61" s="312"/>
      <c r="AV61" s="312"/>
      <c r="AW61" s="312"/>
      <c r="AX61" s="312"/>
      <c r="AY61" s="312"/>
      <c r="AZ61" s="312"/>
      <c r="BA61" s="312"/>
      <c r="BB61" s="312"/>
      <c r="BC61" s="312"/>
      <c r="BD61" s="312"/>
      <c r="BE61" s="312"/>
      <c r="BF61" s="312"/>
      <c r="BG61" s="312"/>
      <c r="BH61" s="312"/>
      <c r="BI61" s="312"/>
      <c r="BJ61" s="312"/>
      <c r="BK61" s="312"/>
      <c r="BL61" s="312"/>
      <c r="BM61" s="312"/>
      <c r="BN61" s="312"/>
      <c r="BO61" s="312"/>
      <c r="BP61" s="312"/>
      <c r="BQ61" s="312"/>
      <c r="BR61" s="312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</row>
    <row r="62" spans="1:85" x14ac:dyDescent="0.25">
      <c r="A62" s="312"/>
      <c r="B62" s="312"/>
      <c r="C62" s="312"/>
      <c r="D62" s="312"/>
      <c r="E62" s="312"/>
      <c r="F62" s="312"/>
      <c r="G62" s="312"/>
      <c r="H62" s="312"/>
      <c r="I62" s="312"/>
      <c r="J62" s="312"/>
      <c r="K62" s="312"/>
      <c r="L62" s="312"/>
      <c r="M62" s="312"/>
      <c r="N62" s="312"/>
      <c r="O62" s="312"/>
      <c r="P62" s="312"/>
      <c r="Q62" s="312"/>
      <c r="R62" s="312"/>
      <c r="S62" s="312"/>
      <c r="T62" s="312"/>
      <c r="U62" s="312"/>
      <c r="V62" s="312"/>
      <c r="W62" s="312"/>
      <c r="X62" s="312"/>
      <c r="Y62" s="312"/>
      <c r="Z62" s="312"/>
      <c r="AA62" s="312"/>
      <c r="AB62" s="312"/>
      <c r="AC62" s="312"/>
      <c r="AD62" s="312"/>
      <c r="AE62" s="312"/>
      <c r="AF62" s="312"/>
      <c r="AG62" s="312"/>
      <c r="AH62" s="312"/>
      <c r="AI62" s="312"/>
      <c r="AJ62" s="312"/>
      <c r="AK62" s="312"/>
      <c r="AL62" s="312"/>
      <c r="AM62" s="312"/>
      <c r="AN62" s="312"/>
      <c r="AO62" s="312"/>
      <c r="AP62" s="312"/>
      <c r="AQ62" s="312"/>
      <c r="AR62" s="312"/>
      <c r="AS62" s="312"/>
      <c r="AT62" s="312"/>
      <c r="AU62" s="312"/>
      <c r="AV62" s="312"/>
      <c r="AW62" s="312"/>
      <c r="AX62" s="312"/>
      <c r="AY62" s="312"/>
      <c r="AZ62" s="312"/>
      <c r="BA62" s="312"/>
      <c r="BB62" s="312"/>
      <c r="BC62" s="312"/>
      <c r="BD62" s="312"/>
      <c r="BE62" s="312"/>
      <c r="BF62" s="312"/>
      <c r="BG62" s="312"/>
      <c r="BH62" s="312"/>
      <c r="BI62" s="312"/>
      <c r="BJ62" s="312"/>
      <c r="BK62" s="312"/>
      <c r="BL62" s="312"/>
      <c r="BM62" s="312"/>
      <c r="BN62" s="312"/>
      <c r="BO62" s="312"/>
      <c r="BP62" s="312"/>
      <c r="BQ62" s="312"/>
      <c r="BR62" s="312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</row>
    <row r="63" spans="1:85" x14ac:dyDescent="0.25">
      <c r="A63" s="312"/>
      <c r="B63" s="312"/>
      <c r="C63" s="312"/>
      <c r="D63" s="312"/>
      <c r="E63" s="312"/>
      <c r="F63" s="312"/>
      <c r="G63" s="312"/>
      <c r="H63" s="312"/>
      <c r="I63" s="312"/>
      <c r="J63" s="312"/>
      <c r="K63" s="312"/>
      <c r="L63" s="312"/>
      <c r="M63" s="312"/>
      <c r="N63" s="312"/>
      <c r="O63" s="312"/>
      <c r="P63" s="312"/>
      <c r="Q63" s="312"/>
      <c r="R63" s="312"/>
      <c r="S63" s="312"/>
      <c r="T63" s="312"/>
      <c r="U63" s="312"/>
      <c r="V63" s="312"/>
      <c r="W63" s="312"/>
      <c r="X63" s="312"/>
      <c r="Y63" s="312"/>
      <c r="Z63" s="312"/>
      <c r="AA63" s="312"/>
      <c r="AB63" s="312"/>
      <c r="AC63" s="312"/>
      <c r="AD63" s="312"/>
      <c r="AE63" s="312"/>
      <c r="AF63" s="312"/>
      <c r="AG63" s="312"/>
      <c r="AH63" s="312"/>
      <c r="AI63" s="312"/>
      <c r="AJ63" s="312"/>
      <c r="AK63" s="312"/>
      <c r="AL63" s="312"/>
      <c r="AM63" s="312"/>
      <c r="AN63" s="312"/>
      <c r="AO63" s="312"/>
      <c r="AP63" s="312"/>
      <c r="AQ63" s="312"/>
      <c r="AR63" s="312"/>
      <c r="AS63" s="312"/>
      <c r="AT63" s="312"/>
      <c r="AU63" s="312"/>
      <c r="AV63" s="312"/>
      <c r="AW63" s="312"/>
      <c r="AX63" s="312"/>
      <c r="AY63" s="312"/>
      <c r="AZ63" s="312"/>
      <c r="BA63" s="312"/>
      <c r="BB63" s="312"/>
      <c r="BC63" s="312"/>
      <c r="BD63" s="312"/>
      <c r="BE63" s="312"/>
      <c r="BF63" s="312"/>
      <c r="BG63" s="312"/>
      <c r="BH63" s="312"/>
      <c r="BI63" s="312"/>
      <c r="BJ63" s="312"/>
      <c r="BK63" s="312"/>
      <c r="BL63" s="312"/>
      <c r="BM63" s="312"/>
      <c r="BN63" s="312"/>
      <c r="BO63" s="312"/>
      <c r="BP63" s="312"/>
      <c r="BQ63" s="312"/>
      <c r="BR63" s="312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</row>
    <row r="64" spans="1:85" x14ac:dyDescent="0.25">
      <c r="A64" s="312"/>
      <c r="B64" s="312"/>
      <c r="C64" s="312"/>
      <c r="D64" s="312"/>
      <c r="E64" s="312"/>
      <c r="F64" s="312"/>
      <c r="G64" s="312"/>
      <c r="H64" s="312"/>
      <c r="I64" s="312"/>
      <c r="J64" s="312"/>
      <c r="K64" s="312"/>
      <c r="L64" s="312"/>
      <c r="M64" s="312"/>
      <c r="N64" s="312"/>
      <c r="O64" s="312"/>
      <c r="P64" s="312"/>
      <c r="Q64" s="312"/>
      <c r="R64" s="312"/>
      <c r="S64" s="312"/>
      <c r="T64" s="312"/>
      <c r="U64" s="312"/>
      <c r="V64" s="312"/>
      <c r="W64" s="312"/>
      <c r="X64" s="312"/>
      <c r="Y64" s="312"/>
      <c r="Z64" s="312"/>
      <c r="AA64" s="312"/>
      <c r="AB64" s="312"/>
      <c r="AC64" s="312"/>
      <c r="AD64" s="312"/>
      <c r="AE64" s="312"/>
      <c r="AF64" s="312"/>
      <c r="AG64" s="312"/>
      <c r="AH64" s="312"/>
      <c r="AI64" s="312"/>
      <c r="AJ64" s="312"/>
      <c r="AK64" s="312"/>
      <c r="AL64" s="312"/>
      <c r="AM64" s="312"/>
      <c r="AN64" s="312"/>
      <c r="AO64" s="312"/>
      <c r="AP64" s="312"/>
      <c r="AQ64" s="312"/>
      <c r="AR64" s="312"/>
      <c r="AS64" s="312"/>
      <c r="AT64" s="312"/>
      <c r="AU64" s="312"/>
      <c r="AV64" s="312"/>
      <c r="AW64" s="312"/>
      <c r="AX64" s="312"/>
      <c r="AY64" s="312"/>
      <c r="AZ64" s="312"/>
      <c r="BA64" s="312"/>
      <c r="BB64" s="312"/>
      <c r="BC64" s="312"/>
      <c r="BD64" s="312"/>
      <c r="BE64" s="312"/>
      <c r="BF64" s="312"/>
      <c r="BG64" s="312"/>
      <c r="BH64" s="312"/>
      <c r="BI64" s="312"/>
      <c r="BJ64" s="312"/>
      <c r="BK64" s="312"/>
      <c r="BL64" s="312"/>
      <c r="BM64" s="312"/>
      <c r="BN64" s="312"/>
      <c r="BO64" s="312"/>
      <c r="BP64" s="312"/>
      <c r="BQ64" s="312"/>
      <c r="BR64" s="312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</row>
    <row r="65" spans="1:85" x14ac:dyDescent="0.25">
      <c r="A65" s="312"/>
      <c r="B65" s="312"/>
      <c r="C65" s="312"/>
      <c r="D65" s="312"/>
      <c r="E65" s="312"/>
      <c r="F65" s="312"/>
      <c r="G65" s="312"/>
      <c r="H65" s="312"/>
      <c r="I65" s="312"/>
      <c r="J65" s="312"/>
      <c r="K65" s="312"/>
      <c r="L65" s="312"/>
      <c r="M65" s="312"/>
      <c r="N65" s="312"/>
      <c r="O65" s="312"/>
      <c r="P65" s="312"/>
      <c r="Q65" s="312"/>
      <c r="R65" s="312"/>
      <c r="S65" s="312"/>
      <c r="T65" s="312"/>
      <c r="U65" s="312"/>
      <c r="V65" s="312"/>
      <c r="W65" s="312"/>
      <c r="X65" s="312"/>
      <c r="Y65" s="312"/>
      <c r="Z65" s="312"/>
      <c r="AA65" s="312"/>
      <c r="AB65" s="312"/>
      <c r="AC65" s="312"/>
      <c r="AD65" s="312"/>
      <c r="AE65" s="312"/>
      <c r="AF65" s="312"/>
      <c r="AG65" s="312"/>
      <c r="AH65" s="312"/>
      <c r="AI65" s="312"/>
      <c r="AJ65" s="312"/>
      <c r="AK65" s="312"/>
      <c r="AL65" s="312"/>
      <c r="AM65" s="312"/>
      <c r="AN65" s="312"/>
      <c r="AO65" s="312"/>
      <c r="AP65" s="312"/>
      <c r="AQ65" s="312"/>
      <c r="AR65" s="312"/>
      <c r="AS65" s="312"/>
      <c r="AT65" s="312"/>
      <c r="AU65" s="312"/>
      <c r="AV65" s="312"/>
      <c r="AW65" s="312"/>
      <c r="AX65" s="312"/>
      <c r="AY65" s="312"/>
      <c r="AZ65" s="312"/>
      <c r="BA65" s="312"/>
      <c r="BB65" s="312"/>
      <c r="BC65" s="312"/>
      <c r="BD65" s="312"/>
      <c r="BE65" s="312"/>
      <c r="BF65" s="312"/>
      <c r="BG65" s="312"/>
      <c r="BH65" s="312"/>
      <c r="BI65" s="312"/>
      <c r="BJ65" s="312"/>
      <c r="BK65" s="312"/>
      <c r="BL65" s="312"/>
      <c r="BM65" s="312"/>
      <c r="BN65" s="312"/>
      <c r="BO65" s="312"/>
      <c r="BP65" s="312"/>
      <c r="BQ65" s="312"/>
      <c r="BR65" s="312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</row>
    <row r="66" spans="1:85" x14ac:dyDescent="0.25">
      <c r="A66" s="312"/>
      <c r="B66" s="312"/>
      <c r="C66" s="312"/>
      <c r="D66" s="312"/>
      <c r="E66" s="312"/>
      <c r="F66" s="312"/>
      <c r="G66" s="312"/>
      <c r="H66" s="312"/>
      <c r="I66" s="312"/>
      <c r="J66" s="312"/>
      <c r="K66" s="312"/>
      <c r="L66" s="312"/>
      <c r="M66" s="312"/>
      <c r="N66" s="312"/>
      <c r="O66" s="312"/>
      <c r="P66" s="312"/>
      <c r="Q66" s="312"/>
      <c r="R66" s="312"/>
      <c r="S66" s="312"/>
      <c r="T66" s="312"/>
      <c r="U66" s="312"/>
      <c r="V66" s="312"/>
      <c r="W66" s="312"/>
      <c r="X66" s="312"/>
      <c r="Y66" s="312"/>
      <c r="Z66" s="312"/>
      <c r="AA66" s="312"/>
      <c r="AB66" s="312"/>
      <c r="AC66" s="312"/>
      <c r="AD66" s="312"/>
      <c r="AE66" s="312"/>
      <c r="AF66" s="312"/>
      <c r="AG66" s="312"/>
      <c r="AH66" s="312"/>
      <c r="AI66" s="312"/>
      <c r="AJ66" s="312"/>
      <c r="AK66" s="312"/>
      <c r="AL66" s="312"/>
      <c r="AM66" s="312"/>
      <c r="AN66" s="312"/>
      <c r="AO66" s="312"/>
      <c r="AP66" s="312"/>
      <c r="AQ66" s="312"/>
      <c r="AR66" s="312"/>
      <c r="AS66" s="312"/>
      <c r="AT66" s="312"/>
      <c r="AU66" s="312"/>
      <c r="AV66" s="312"/>
      <c r="AW66" s="312"/>
      <c r="AX66" s="312"/>
      <c r="AY66" s="312"/>
      <c r="AZ66" s="312"/>
      <c r="BA66" s="312"/>
      <c r="BB66" s="312"/>
      <c r="BC66" s="312"/>
      <c r="BD66" s="312"/>
      <c r="BE66" s="312"/>
      <c r="BF66" s="312"/>
      <c r="BG66" s="312"/>
      <c r="BH66" s="312"/>
      <c r="BI66" s="312"/>
      <c r="BJ66" s="312"/>
      <c r="BK66" s="312"/>
      <c r="BL66" s="312"/>
      <c r="BM66" s="312"/>
      <c r="BN66" s="312"/>
      <c r="BO66" s="312"/>
      <c r="BP66" s="312"/>
      <c r="BQ66" s="312"/>
      <c r="BR66" s="312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</row>
    <row r="67" spans="1:85" x14ac:dyDescent="0.25">
      <c r="A67" s="312"/>
      <c r="B67" s="312"/>
      <c r="C67" s="312"/>
      <c r="D67" s="312"/>
      <c r="E67" s="312"/>
      <c r="F67" s="312"/>
      <c r="G67" s="312"/>
      <c r="H67" s="312"/>
      <c r="I67" s="312"/>
      <c r="J67" s="312"/>
      <c r="K67" s="312"/>
      <c r="L67" s="312"/>
      <c r="M67" s="312"/>
      <c r="N67" s="312"/>
      <c r="O67" s="312"/>
      <c r="P67" s="312"/>
      <c r="Q67" s="312"/>
      <c r="R67" s="312"/>
      <c r="S67" s="312"/>
      <c r="T67" s="312"/>
      <c r="U67" s="312"/>
      <c r="V67" s="312"/>
      <c r="W67" s="312"/>
      <c r="X67" s="312"/>
      <c r="Y67" s="312"/>
      <c r="Z67" s="312"/>
      <c r="AA67" s="312"/>
      <c r="AB67" s="312"/>
      <c r="AC67" s="312"/>
      <c r="AD67" s="312"/>
      <c r="AE67" s="312"/>
      <c r="AF67" s="312"/>
      <c r="AG67" s="312"/>
      <c r="AH67" s="312"/>
      <c r="AI67" s="312"/>
      <c r="AJ67" s="312"/>
      <c r="AK67" s="312"/>
      <c r="AL67" s="312"/>
      <c r="AM67" s="312"/>
      <c r="AN67" s="312"/>
      <c r="AO67" s="312"/>
      <c r="AP67" s="312"/>
      <c r="AQ67" s="312"/>
      <c r="AR67" s="312"/>
      <c r="AS67" s="312"/>
      <c r="AT67" s="312"/>
      <c r="AU67" s="312"/>
      <c r="AV67" s="312"/>
      <c r="AW67" s="312"/>
      <c r="AX67" s="312"/>
      <c r="AY67" s="312"/>
      <c r="AZ67" s="312"/>
      <c r="BA67" s="312"/>
      <c r="BB67" s="312"/>
      <c r="BC67" s="312"/>
      <c r="BD67" s="312"/>
      <c r="BE67" s="312"/>
      <c r="BF67" s="312"/>
      <c r="BG67" s="312"/>
      <c r="BH67" s="312"/>
      <c r="BI67" s="312"/>
      <c r="BJ67" s="312"/>
      <c r="BK67" s="312"/>
      <c r="BL67" s="312"/>
      <c r="BM67" s="312"/>
      <c r="BN67" s="312"/>
      <c r="BO67" s="312"/>
      <c r="BP67" s="312"/>
      <c r="BQ67" s="312"/>
      <c r="BR67" s="312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</row>
    <row r="68" spans="1:85" x14ac:dyDescent="0.25">
      <c r="A68" s="312"/>
      <c r="B68" s="312"/>
      <c r="C68" s="312"/>
      <c r="D68" s="312"/>
      <c r="E68" s="312"/>
      <c r="F68" s="312"/>
      <c r="G68" s="312"/>
      <c r="H68" s="312"/>
      <c r="I68" s="312"/>
      <c r="J68" s="312"/>
      <c r="K68" s="312"/>
      <c r="L68" s="312"/>
      <c r="M68" s="312"/>
      <c r="N68" s="312"/>
      <c r="O68" s="312"/>
      <c r="P68" s="312"/>
      <c r="Q68" s="312"/>
      <c r="R68" s="312"/>
      <c r="S68" s="312"/>
      <c r="T68" s="312"/>
      <c r="U68" s="312"/>
      <c r="V68" s="312"/>
      <c r="W68" s="312"/>
      <c r="X68" s="312"/>
      <c r="Y68" s="312"/>
      <c r="Z68" s="312"/>
      <c r="AA68" s="312"/>
      <c r="AB68" s="312"/>
      <c r="AC68" s="312"/>
      <c r="AD68" s="312"/>
      <c r="AE68" s="312"/>
      <c r="AF68" s="312"/>
      <c r="AG68" s="312"/>
      <c r="AH68" s="312"/>
      <c r="AI68" s="312"/>
      <c r="AJ68" s="312"/>
      <c r="AK68" s="312"/>
      <c r="AL68" s="312"/>
      <c r="AM68" s="312"/>
      <c r="AN68" s="312"/>
      <c r="AO68" s="312"/>
      <c r="AP68" s="312"/>
      <c r="AQ68" s="312"/>
      <c r="AR68" s="312"/>
      <c r="AS68" s="312"/>
      <c r="AT68" s="312"/>
      <c r="AU68" s="312"/>
      <c r="AV68" s="312"/>
      <c r="AW68" s="312"/>
      <c r="AX68" s="312"/>
      <c r="AY68" s="312"/>
      <c r="AZ68" s="312"/>
      <c r="BA68" s="312"/>
      <c r="BB68" s="312"/>
      <c r="BC68" s="312"/>
      <c r="BD68" s="312"/>
      <c r="BE68" s="312"/>
      <c r="BF68" s="312"/>
      <c r="BG68" s="312"/>
      <c r="BH68" s="312"/>
      <c r="BI68" s="312"/>
      <c r="BJ68" s="312"/>
      <c r="BK68" s="312"/>
      <c r="BL68" s="312"/>
      <c r="BM68" s="312"/>
      <c r="BN68" s="312"/>
      <c r="BO68" s="312"/>
      <c r="BP68" s="312"/>
      <c r="BQ68" s="312"/>
      <c r="BR68" s="312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</row>
    <row r="69" spans="1:85" x14ac:dyDescent="0.25">
      <c r="A69" s="312"/>
      <c r="B69" s="312"/>
      <c r="C69" s="312"/>
      <c r="D69" s="312"/>
      <c r="E69" s="312"/>
      <c r="F69" s="312"/>
      <c r="G69" s="312"/>
      <c r="H69" s="312"/>
      <c r="I69" s="312"/>
      <c r="J69" s="312"/>
      <c r="K69" s="312"/>
      <c r="L69" s="312"/>
      <c r="M69" s="312"/>
      <c r="N69" s="312"/>
      <c r="O69" s="312"/>
      <c r="P69" s="312"/>
      <c r="Q69" s="312"/>
      <c r="R69" s="312"/>
      <c r="S69" s="312"/>
      <c r="T69" s="312"/>
      <c r="U69" s="312"/>
      <c r="V69" s="312"/>
      <c r="W69" s="312"/>
      <c r="X69" s="312"/>
      <c r="Y69" s="312"/>
      <c r="Z69" s="312"/>
      <c r="AA69" s="312"/>
      <c r="AB69" s="312"/>
      <c r="AC69" s="312"/>
      <c r="AD69" s="312"/>
      <c r="AE69" s="312"/>
      <c r="AF69" s="312"/>
      <c r="AG69" s="312"/>
      <c r="AH69" s="312"/>
      <c r="AI69" s="312"/>
      <c r="AJ69" s="312"/>
      <c r="AK69" s="312"/>
      <c r="AL69" s="312"/>
      <c r="AM69" s="312"/>
      <c r="AN69" s="312"/>
      <c r="AO69" s="312"/>
      <c r="AP69" s="312"/>
      <c r="AQ69" s="312"/>
      <c r="AR69" s="312"/>
      <c r="AS69" s="312"/>
      <c r="AT69" s="312"/>
      <c r="AU69" s="312"/>
      <c r="AV69" s="312"/>
      <c r="AW69" s="312"/>
      <c r="AX69" s="312"/>
      <c r="AY69" s="312"/>
      <c r="AZ69" s="312"/>
      <c r="BA69" s="312"/>
      <c r="BB69" s="312"/>
      <c r="BC69" s="312"/>
      <c r="BD69" s="312"/>
      <c r="BE69" s="312"/>
      <c r="BF69" s="312"/>
      <c r="BG69" s="312"/>
      <c r="BH69" s="312"/>
      <c r="BI69" s="312"/>
      <c r="BJ69" s="312"/>
      <c r="BK69" s="312"/>
      <c r="BL69" s="312"/>
      <c r="BM69" s="312"/>
      <c r="BN69" s="312"/>
      <c r="BO69" s="312"/>
      <c r="BP69" s="312"/>
      <c r="BQ69" s="312"/>
      <c r="BR69" s="312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</row>
    <row r="70" spans="1:85" x14ac:dyDescent="0.25">
      <c r="A70" s="312"/>
      <c r="B70" s="312"/>
      <c r="C70" s="312"/>
      <c r="D70" s="312"/>
      <c r="E70" s="312"/>
      <c r="F70" s="312"/>
      <c r="G70" s="312"/>
      <c r="H70" s="312"/>
      <c r="I70" s="312"/>
      <c r="J70" s="312"/>
      <c r="K70" s="312"/>
      <c r="L70" s="312"/>
      <c r="M70" s="312"/>
      <c r="N70" s="312"/>
      <c r="O70" s="312"/>
      <c r="P70" s="312"/>
      <c r="Q70" s="312"/>
      <c r="R70" s="312"/>
      <c r="S70" s="312"/>
      <c r="T70" s="312"/>
      <c r="U70" s="312"/>
      <c r="V70" s="312"/>
      <c r="W70" s="312"/>
      <c r="X70" s="312"/>
      <c r="Y70" s="312"/>
      <c r="Z70" s="312"/>
      <c r="AA70" s="312"/>
      <c r="AB70" s="312"/>
      <c r="AC70" s="312"/>
      <c r="AD70" s="312"/>
      <c r="AE70" s="312"/>
      <c r="AF70" s="312"/>
      <c r="AG70" s="312"/>
      <c r="AH70" s="312"/>
      <c r="AI70" s="312"/>
      <c r="AJ70" s="312"/>
      <c r="AK70" s="312"/>
      <c r="AL70" s="312"/>
      <c r="AM70" s="312"/>
      <c r="AN70" s="312"/>
      <c r="AO70" s="312"/>
      <c r="AP70" s="312"/>
      <c r="AQ70" s="312"/>
      <c r="AR70" s="312"/>
      <c r="AS70" s="312"/>
      <c r="AT70" s="312"/>
      <c r="AU70" s="312"/>
      <c r="AV70" s="312"/>
      <c r="AW70" s="312"/>
      <c r="AX70" s="312"/>
      <c r="AY70" s="312"/>
      <c r="AZ70" s="312"/>
      <c r="BA70" s="312"/>
      <c r="BB70" s="312"/>
      <c r="BC70" s="312"/>
      <c r="BD70" s="312"/>
      <c r="BE70" s="312"/>
      <c r="BF70" s="312"/>
      <c r="BG70" s="312"/>
      <c r="BH70" s="312"/>
      <c r="BI70" s="312"/>
      <c r="BJ70" s="312"/>
      <c r="BK70" s="312"/>
      <c r="BL70" s="312"/>
      <c r="BM70" s="312"/>
      <c r="BN70" s="312"/>
      <c r="BO70" s="312"/>
      <c r="BP70" s="312"/>
      <c r="BQ70" s="312"/>
      <c r="BR70" s="312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</row>
    <row r="71" spans="1:85" x14ac:dyDescent="0.25">
      <c r="A71" s="312"/>
      <c r="B71" s="312"/>
      <c r="C71" s="312"/>
      <c r="D71" s="312"/>
      <c r="E71" s="312"/>
      <c r="F71" s="312"/>
      <c r="G71" s="312"/>
      <c r="H71" s="312"/>
      <c r="I71" s="312"/>
      <c r="J71" s="312"/>
      <c r="K71" s="312"/>
      <c r="L71" s="312"/>
      <c r="M71" s="312"/>
      <c r="N71" s="312"/>
      <c r="O71" s="312"/>
      <c r="P71" s="312"/>
      <c r="Q71" s="312"/>
      <c r="R71" s="312"/>
      <c r="S71" s="312"/>
      <c r="T71" s="312"/>
      <c r="U71" s="312"/>
      <c r="V71" s="312"/>
      <c r="W71" s="312"/>
      <c r="X71" s="312"/>
      <c r="Y71" s="312"/>
      <c r="Z71" s="312"/>
      <c r="AA71" s="312"/>
      <c r="AB71" s="312"/>
      <c r="AC71" s="312"/>
      <c r="AD71" s="312"/>
      <c r="AE71" s="312"/>
      <c r="AF71" s="312"/>
      <c r="AG71" s="312"/>
      <c r="AH71" s="312"/>
      <c r="AI71" s="312"/>
      <c r="AJ71" s="312"/>
      <c r="AK71" s="312"/>
      <c r="AL71" s="312"/>
      <c r="AM71" s="312"/>
      <c r="AN71" s="312"/>
      <c r="AO71" s="312"/>
      <c r="AP71" s="312"/>
      <c r="AQ71" s="312"/>
      <c r="AR71" s="312"/>
      <c r="AS71" s="312"/>
      <c r="AT71" s="312"/>
      <c r="AU71" s="312"/>
      <c r="AV71" s="312"/>
      <c r="AW71" s="312"/>
      <c r="AX71" s="312"/>
      <c r="AY71" s="312"/>
      <c r="AZ71" s="312"/>
      <c r="BA71" s="312"/>
      <c r="BB71" s="312"/>
      <c r="BC71" s="312"/>
      <c r="BD71" s="312"/>
      <c r="BE71" s="312"/>
      <c r="BF71" s="312"/>
      <c r="BG71" s="312"/>
      <c r="BH71" s="312"/>
      <c r="BI71" s="312"/>
      <c r="BJ71" s="312"/>
      <c r="BK71" s="312"/>
      <c r="BL71" s="312"/>
      <c r="BM71" s="312"/>
      <c r="BN71" s="312"/>
      <c r="BO71" s="312"/>
      <c r="BP71" s="312"/>
      <c r="BQ71" s="312"/>
      <c r="BR71" s="312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</row>
    <row r="72" spans="1:85" x14ac:dyDescent="0.25">
      <c r="A72" s="312"/>
      <c r="B72" s="312"/>
      <c r="C72" s="312"/>
      <c r="D72" s="312"/>
      <c r="E72" s="312"/>
      <c r="F72" s="312"/>
      <c r="G72" s="312"/>
      <c r="H72" s="312"/>
      <c r="I72" s="312"/>
      <c r="J72" s="312"/>
      <c r="K72" s="312"/>
      <c r="L72" s="312"/>
      <c r="M72" s="312"/>
      <c r="N72" s="312"/>
      <c r="O72" s="312"/>
      <c r="P72" s="312"/>
      <c r="Q72" s="312"/>
      <c r="R72" s="312"/>
      <c r="S72" s="312"/>
      <c r="T72" s="312"/>
      <c r="U72" s="312"/>
      <c r="V72" s="312"/>
      <c r="W72" s="312"/>
      <c r="X72" s="312"/>
      <c r="Y72" s="312"/>
      <c r="Z72" s="312"/>
      <c r="AA72" s="312"/>
      <c r="AB72" s="312"/>
      <c r="AC72" s="312"/>
      <c r="AD72" s="312"/>
      <c r="AE72" s="312"/>
      <c r="AF72" s="312"/>
      <c r="AG72" s="312"/>
      <c r="AH72" s="312"/>
      <c r="AI72" s="312"/>
      <c r="AJ72" s="312"/>
      <c r="AK72" s="312"/>
      <c r="AL72" s="312"/>
      <c r="AM72" s="312"/>
      <c r="AN72" s="312"/>
      <c r="AO72" s="312"/>
      <c r="AP72" s="312"/>
      <c r="AQ72" s="312"/>
      <c r="AR72" s="312"/>
      <c r="AS72" s="312"/>
      <c r="AT72" s="312"/>
      <c r="AU72" s="312"/>
      <c r="AV72" s="312"/>
      <c r="AW72" s="312"/>
      <c r="AX72" s="312"/>
      <c r="AY72" s="312"/>
      <c r="AZ72" s="312"/>
      <c r="BA72" s="312"/>
      <c r="BB72" s="312"/>
      <c r="BC72" s="312"/>
      <c r="BD72" s="312"/>
      <c r="BE72" s="312"/>
      <c r="BF72" s="312"/>
      <c r="BG72" s="312"/>
      <c r="BH72" s="312"/>
      <c r="BI72" s="312"/>
      <c r="BJ72" s="312"/>
      <c r="BK72" s="312"/>
      <c r="BL72" s="312"/>
      <c r="BM72" s="312"/>
      <c r="BN72" s="312"/>
      <c r="BO72" s="312"/>
      <c r="BP72" s="312"/>
      <c r="BQ72" s="312"/>
      <c r="BR72" s="312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</row>
    <row r="73" spans="1:85" x14ac:dyDescent="0.25">
      <c r="A73" s="312"/>
      <c r="B73" s="312"/>
      <c r="C73" s="312"/>
      <c r="D73" s="312"/>
      <c r="E73" s="312"/>
      <c r="F73" s="312"/>
      <c r="G73" s="312"/>
      <c r="H73" s="312"/>
      <c r="I73" s="312"/>
      <c r="J73" s="312"/>
      <c r="K73" s="312"/>
      <c r="L73" s="312"/>
      <c r="M73" s="312"/>
      <c r="N73" s="312"/>
      <c r="O73" s="312"/>
      <c r="P73" s="312"/>
      <c r="Q73" s="312"/>
      <c r="R73" s="312"/>
      <c r="S73" s="312"/>
      <c r="T73" s="312"/>
      <c r="U73" s="312"/>
      <c r="V73" s="312"/>
      <c r="W73" s="312"/>
      <c r="X73" s="312"/>
      <c r="Y73" s="312"/>
      <c r="Z73" s="312"/>
      <c r="AA73" s="312"/>
      <c r="AB73" s="312"/>
      <c r="AC73" s="312"/>
      <c r="AD73" s="312"/>
      <c r="AE73" s="312"/>
      <c r="AF73" s="312"/>
      <c r="AG73" s="312"/>
      <c r="AH73" s="312"/>
      <c r="AI73" s="312"/>
      <c r="AJ73" s="312"/>
      <c r="AK73" s="312"/>
      <c r="AL73" s="312"/>
      <c r="AM73" s="312"/>
      <c r="AN73" s="312"/>
      <c r="AO73" s="312"/>
      <c r="AP73" s="312"/>
      <c r="AQ73" s="312"/>
      <c r="AR73" s="312"/>
      <c r="AS73" s="312"/>
      <c r="AT73" s="312"/>
      <c r="AU73" s="312"/>
      <c r="AV73" s="312"/>
      <c r="AW73" s="312"/>
      <c r="AX73" s="312"/>
      <c r="AY73" s="312"/>
      <c r="AZ73" s="312"/>
      <c r="BA73" s="312"/>
      <c r="BB73" s="312"/>
      <c r="BC73" s="312"/>
      <c r="BD73" s="312"/>
      <c r="BE73" s="312"/>
      <c r="BF73" s="312"/>
      <c r="BG73" s="312"/>
      <c r="BH73" s="312"/>
      <c r="BI73" s="312"/>
      <c r="BJ73" s="312"/>
      <c r="BK73" s="312"/>
      <c r="BL73" s="312"/>
      <c r="BM73" s="312"/>
      <c r="BN73" s="312"/>
      <c r="BO73" s="312"/>
      <c r="BP73" s="312"/>
      <c r="BQ73" s="312"/>
      <c r="BR73" s="312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</row>
    <row r="74" spans="1:85" x14ac:dyDescent="0.25">
      <c r="A74" s="312"/>
      <c r="B74" s="312"/>
      <c r="C74" s="312"/>
      <c r="D74" s="312"/>
      <c r="E74" s="312"/>
      <c r="F74" s="312"/>
      <c r="G74" s="312"/>
      <c r="H74" s="312"/>
      <c r="I74" s="312"/>
      <c r="J74" s="312"/>
      <c r="K74" s="312"/>
      <c r="L74" s="312"/>
      <c r="M74" s="312"/>
      <c r="N74" s="312"/>
      <c r="O74" s="312"/>
      <c r="P74" s="312"/>
      <c r="Q74" s="312"/>
      <c r="R74" s="312"/>
      <c r="S74" s="312"/>
      <c r="T74" s="312"/>
      <c r="U74" s="312"/>
      <c r="V74" s="312"/>
      <c r="W74" s="312"/>
      <c r="X74" s="312"/>
      <c r="Y74" s="312"/>
      <c r="Z74" s="312"/>
      <c r="AA74" s="312"/>
      <c r="AB74" s="312"/>
      <c r="AC74" s="312"/>
      <c r="AD74" s="312"/>
      <c r="AE74" s="312"/>
      <c r="AF74" s="312"/>
      <c r="AG74" s="312"/>
      <c r="AH74" s="312"/>
      <c r="AI74" s="312"/>
      <c r="AJ74" s="312"/>
      <c r="AK74" s="312"/>
      <c r="AL74" s="312"/>
      <c r="AM74" s="312"/>
      <c r="AN74" s="312"/>
      <c r="AO74" s="312"/>
      <c r="AP74" s="312"/>
      <c r="AQ74" s="312"/>
      <c r="AR74" s="312"/>
      <c r="AS74" s="312"/>
      <c r="AT74" s="312"/>
      <c r="AU74" s="312"/>
      <c r="AV74" s="312"/>
      <c r="AW74" s="312"/>
      <c r="AX74" s="312"/>
      <c r="AY74" s="312"/>
      <c r="AZ74" s="312"/>
      <c r="BA74" s="312"/>
      <c r="BB74" s="312"/>
      <c r="BC74" s="312"/>
      <c r="BD74" s="312"/>
      <c r="BE74" s="312"/>
      <c r="BF74" s="312"/>
      <c r="BG74" s="312"/>
      <c r="BH74" s="312"/>
      <c r="BI74" s="312"/>
      <c r="BJ74" s="312"/>
      <c r="BK74" s="312"/>
      <c r="BL74" s="312"/>
      <c r="BM74" s="312"/>
      <c r="BN74" s="312"/>
      <c r="BO74" s="312"/>
      <c r="BP74" s="312"/>
      <c r="BQ74" s="312"/>
      <c r="BR74" s="312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</row>
    <row r="75" spans="1:85" x14ac:dyDescent="0.25">
      <c r="A75" s="312"/>
      <c r="B75" s="312"/>
      <c r="C75" s="312"/>
      <c r="D75" s="312"/>
      <c r="E75" s="312"/>
      <c r="F75" s="312"/>
      <c r="G75" s="312"/>
      <c r="H75" s="312"/>
      <c r="I75" s="312"/>
      <c r="J75" s="312"/>
      <c r="K75" s="312"/>
      <c r="L75" s="312"/>
      <c r="M75" s="312"/>
      <c r="N75" s="312"/>
      <c r="O75" s="312"/>
      <c r="P75" s="312"/>
      <c r="Q75" s="312"/>
      <c r="R75" s="312"/>
      <c r="S75" s="312"/>
      <c r="T75" s="312"/>
      <c r="U75" s="312"/>
      <c r="V75" s="312"/>
      <c r="W75" s="312"/>
      <c r="X75" s="312"/>
      <c r="Y75" s="312"/>
      <c r="Z75" s="312"/>
      <c r="AA75" s="312"/>
      <c r="AB75" s="312"/>
      <c r="AC75" s="312"/>
      <c r="AD75" s="312"/>
      <c r="AE75" s="312"/>
      <c r="AF75" s="312"/>
      <c r="AG75" s="312"/>
      <c r="AH75" s="312"/>
      <c r="AI75" s="312"/>
      <c r="AJ75" s="312"/>
      <c r="AK75" s="312"/>
      <c r="AL75" s="312"/>
      <c r="AM75" s="312"/>
      <c r="AN75" s="312"/>
      <c r="AO75" s="312"/>
      <c r="AP75" s="312"/>
      <c r="AQ75" s="312"/>
      <c r="AR75" s="312"/>
      <c r="AS75" s="312"/>
      <c r="AT75" s="312"/>
      <c r="AU75" s="312"/>
      <c r="AV75" s="312"/>
      <c r="AW75" s="312"/>
      <c r="AX75" s="312"/>
      <c r="AY75" s="312"/>
      <c r="AZ75" s="312"/>
      <c r="BA75" s="312"/>
      <c r="BB75" s="312"/>
      <c r="BC75" s="312"/>
      <c r="BD75" s="312"/>
      <c r="BE75" s="312"/>
      <c r="BF75" s="312"/>
      <c r="BG75" s="312"/>
      <c r="BH75" s="312"/>
      <c r="BI75" s="312"/>
      <c r="BJ75" s="312"/>
      <c r="BK75" s="312"/>
      <c r="BL75" s="312"/>
      <c r="BM75" s="312"/>
      <c r="BN75" s="312"/>
      <c r="BO75" s="312"/>
      <c r="BP75" s="312"/>
      <c r="BQ75" s="312"/>
      <c r="BR75" s="312"/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26"/>
      <c r="CG75" s="26"/>
    </row>
    <row r="76" spans="1:85" x14ac:dyDescent="0.25">
      <c r="A76" s="312"/>
      <c r="B76" s="312"/>
      <c r="C76" s="312"/>
      <c r="D76" s="312"/>
      <c r="E76" s="312"/>
      <c r="F76" s="312"/>
      <c r="G76" s="312"/>
      <c r="H76" s="312"/>
      <c r="I76" s="312"/>
      <c r="J76" s="312"/>
      <c r="K76" s="312"/>
      <c r="L76" s="312"/>
      <c r="M76" s="312"/>
      <c r="N76" s="312"/>
      <c r="O76" s="312"/>
      <c r="P76" s="312"/>
      <c r="Q76" s="312"/>
      <c r="R76" s="312"/>
      <c r="S76" s="312"/>
      <c r="T76" s="312"/>
      <c r="U76" s="312"/>
      <c r="V76" s="312"/>
      <c r="W76" s="312"/>
      <c r="X76" s="312"/>
      <c r="Y76" s="312"/>
      <c r="Z76" s="312"/>
      <c r="AA76" s="312"/>
      <c r="AB76" s="312"/>
      <c r="AC76" s="312"/>
      <c r="AD76" s="312"/>
      <c r="AE76" s="312"/>
      <c r="AF76" s="312"/>
      <c r="AG76" s="312"/>
      <c r="AH76" s="312"/>
      <c r="AI76" s="312"/>
      <c r="AJ76" s="312"/>
      <c r="AK76" s="312"/>
      <c r="AL76" s="312"/>
      <c r="AM76" s="312"/>
      <c r="AN76" s="312"/>
      <c r="AO76" s="312"/>
      <c r="AP76" s="312"/>
      <c r="AQ76" s="312"/>
      <c r="AR76" s="312"/>
      <c r="AS76" s="312"/>
      <c r="AT76" s="312"/>
      <c r="AU76" s="312"/>
      <c r="AV76" s="312"/>
      <c r="AW76" s="312"/>
      <c r="AX76" s="312"/>
      <c r="AY76" s="312"/>
      <c r="AZ76" s="312"/>
      <c r="BA76" s="312"/>
      <c r="BB76" s="312"/>
      <c r="BC76" s="312"/>
      <c r="BD76" s="312"/>
      <c r="BE76" s="312"/>
      <c r="BF76" s="312"/>
      <c r="BG76" s="312"/>
      <c r="BH76" s="312"/>
      <c r="BI76" s="312"/>
      <c r="BJ76" s="312"/>
      <c r="BK76" s="312"/>
      <c r="BL76" s="312"/>
      <c r="BM76" s="312"/>
      <c r="BN76" s="312"/>
      <c r="BO76" s="312"/>
      <c r="BP76" s="312"/>
      <c r="BQ76" s="312"/>
      <c r="BR76" s="312"/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26"/>
      <c r="CG76" s="26"/>
    </row>
    <row r="77" spans="1:85" x14ac:dyDescent="0.25">
      <c r="A77" s="312"/>
      <c r="B77" s="312"/>
      <c r="C77" s="312"/>
      <c r="D77" s="312"/>
      <c r="E77" s="312"/>
      <c r="F77" s="312"/>
      <c r="G77" s="312"/>
      <c r="H77" s="312"/>
      <c r="I77" s="312"/>
      <c r="J77" s="312"/>
      <c r="K77" s="312"/>
      <c r="L77" s="312"/>
      <c r="M77" s="312"/>
      <c r="N77" s="312"/>
      <c r="O77" s="312"/>
      <c r="P77" s="312"/>
      <c r="Q77" s="312"/>
      <c r="R77" s="312"/>
      <c r="S77" s="312"/>
      <c r="T77" s="312"/>
      <c r="U77" s="312"/>
      <c r="V77" s="312"/>
      <c r="W77" s="312"/>
      <c r="X77" s="312"/>
      <c r="Y77" s="312"/>
      <c r="Z77" s="312"/>
      <c r="AA77" s="312"/>
      <c r="AB77" s="312"/>
      <c r="AC77" s="312"/>
      <c r="AD77" s="312"/>
      <c r="AE77" s="312"/>
      <c r="AF77" s="312"/>
      <c r="AG77" s="312"/>
      <c r="AH77" s="312"/>
      <c r="AI77" s="312"/>
      <c r="AJ77" s="312"/>
      <c r="AK77" s="312"/>
      <c r="AL77" s="312"/>
      <c r="AM77" s="312"/>
      <c r="AN77" s="312"/>
      <c r="AO77" s="312"/>
      <c r="AP77" s="312"/>
      <c r="AQ77" s="312"/>
      <c r="AR77" s="312"/>
      <c r="AS77" s="312"/>
      <c r="AT77" s="312"/>
      <c r="AU77" s="312"/>
      <c r="AV77" s="312"/>
      <c r="AW77" s="312"/>
      <c r="AX77" s="312"/>
      <c r="AY77" s="312"/>
      <c r="AZ77" s="312"/>
      <c r="BA77" s="312"/>
      <c r="BB77" s="312"/>
      <c r="BC77" s="312"/>
      <c r="BD77" s="312"/>
      <c r="BE77" s="312"/>
      <c r="BF77" s="312"/>
      <c r="BG77" s="312"/>
      <c r="BH77" s="312"/>
      <c r="BI77" s="312"/>
      <c r="BJ77" s="312"/>
      <c r="BK77" s="312"/>
      <c r="BL77" s="312"/>
      <c r="BM77" s="312"/>
      <c r="BN77" s="312"/>
      <c r="BO77" s="312"/>
      <c r="BP77" s="312"/>
      <c r="BQ77" s="312"/>
      <c r="BR77" s="312"/>
      <c r="BS77" s="26"/>
      <c r="BT77" s="26"/>
      <c r="BU77" s="26"/>
      <c r="BV77" s="26"/>
      <c r="BW77" s="26"/>
      <c r="BX77" s="26"/>
      <c r="BY77" s="26"/>
      <c r="BZ77" s="26"/>
      <c r="CA77" s="26"/>
      <c r="CB77" s="26"/>
      <c r="CC77" s="26"/>
      <c r="CD77" s="26"/>
      <c r="CE77" s="26"/>
      <c r="CF77" s="26"/>
      <c r="CG77" s="26"/>
    </row>
    <row r="78" spans="1:85" x14ac:dyDescent="0.25">
      <c r="A78" s="312"/>
      <c r="B78" s="312"/>
      <c r="C78" s="312"/>
      <c r="D78" s="312"/>
      <c r="E78" s="312"/>
      <c r="F78" s="312"/>
      <c r="G78" s="312"/>
      <c r="H78" s="312"/>
      <c r="I78" s="312"/>
      <c r="J78" s="312"/>
      <c r="K78" s="312"/>
      <c r="L78" s="312"/>
      <c r="M78" s="312"/>
      <c r="N78" s="312"/>
      <c r="O78" s="312"/>
      <c r="P78" s="312"/>
      <c r="Q78" s="312"/>
      <c r="R78" s="312"/>
      <c r="S78" s="312"/>
      <c r="T78" s="312"/>
      <c r="U78" s="312"/>
      <c r="V78" s="312"/>
      <c r="W78" s="312"/>
      <c r="X78" s="312"/>
      <c r="Y78" s="312"/>
      <c r="Z78" s="312"/>
      <c r="AA78" s="312"/>
      <c r="AB78" s="312"/>
      <c r="AC78" s="312"/>
      <c r="AD78" s="312"/>
      <c r="AE78" s="312"/>
      <c r="AF78" s="312"/>
      <c r="AG78" s="312"/>
      <c r="AH78" s="312"/>
      <c r="AI78" s="312"/>
      <c r="AJ78" s="312"/>
      <c r="AK78" s="312"/>
      <c r="AL78" s="312"/>
      <c r="AM78" s="312"/>
      <c r="AN78" s="312"/>
      <c r="AO78" s="312"/>
      <c r="AP78" s="312"/>
      <c r="AQ78" s="312"/>
      <c r="AR78" s="312"/>
      <c r="AS78" s="312"/>
      <c r="AT78" s="312"/>
      <c r="AU78" s="312"/>
      <c r="AV78" s="312"/>
      <c r="AW78" s="312"/>
      <c r="AX78" s="312"/>
      <c r="AY78" s="312"/>
      <c r="AZ78" s="312"/>
      <c r="BA78" s="312"/>
      <c r="BB78" s="312"/>
      <c r="BC78" s="312"/>
      <c r="BD78" s="312"/>
      <c r="BE78" s="312"/>
      <c r="BF78" s="312"/>
      <c r="BG78" s="312"/>
      <c r="BH78" s="312"/>
      <c r="BI78" s="312"/>
      <c r="BJ78" s="312"/>
      <c r="BK78" s="312"/>
      <c r="BL78" s="312"/>
      <c r="BM78" s="312"/>
      <c r="BN78" s="312"/>
      <c r="BO78" s="312"/>
      <c r="BP78" s="312"/>
      <c r="BQ78" s="312"/>
      <c r="BR78" s="312"/>
      <c r="BS78" s="26"/>
      <c r="BT78" s="26"/>
      <c r="BU78" s="26"/>
      <c r="BV78" s="26"/>
      <c r="BW78" s="26"/>
      <c r="BX78" s="26"/>
      <c r="BY78" s="26"/>
      <c r="BZ78" s="26"/>
      <c r="CA78" s="26"/>
      <c r="CB78" s="26"/>
      <c r="CC78" s="26"/>
      <c r="CD78" s="26"/>
      <c r="CE78" s="26"/>
      <c r="CF78" s="26"/>
      <c r="CG78" s="26"/>
    </row>
    <row r="79" spans="1:85" x14ac:dyDescent="0.25">
      <c r="A79" s="312"/>
      <c r="B79" s="312"/>
      <c r="C79" s="312"/>
      <c r="D79" s="312"/>
      <c r="E79" s="312"/>
      <c r="F79" s="312"/>
      <c r="G79" s="312"/>
      <c r="H79" s="312"/>
      <c r="I79" s="312"/>
      <c r="J79" s="312"/>
      <c r="K79" s="312"/>
      <c r="L79" s="312"/>
      <c r="M79" s="312"/>
      <c r="N79" s="312"/>
      <c r="O79" s="312"/>
      <c r="P79" s="312"/>
      <c r="Q79" s="312"/>
      <c r="R79" s="312"/>
      <c r="S79" s="312"/>
      <c r="T79" s="312"/>
      <c r="U79" s="312"/>
      <c r="V79" s="312"/>
      <c r="W79" s="312"/>
      <c r="X79" s="312"/>
      <c r="Y79" s="312"/>
      <c r="Z79" s="312"/>
      <c r="AA79" s="312"/>
      <c r="AB79" s="312"/>
      <c r="AC79" s="312"/>
      <c r="AD79" s="312"/>
      <c r="AE79" s="312"/>
      <c r="AF79" s="312"/>
      <c r="AG79" s="312"/>
      <c r="AH79" s="312"/>
      <c r="AI79" s="312"/>
      <c r="AJ79" s="312"/>
      <c r="AK79" s="312"/>
      <c r="AL79" s="312"/>
      <c r="AM79" s="312"/>
      <c r="AN79" s="312"/>
      <c r="AO79" s="312"/>
      <c r="AP79" s="312"/>
      <c r="AQ79" s="312"/>
      <c r="AR79" s="312"/>
      <c r="AS79" s="312"/>
      <c r="AT79" s="312"/>
      <c r="AU79" s="312"/>
      <c r="AV79" s="312"/>
      <c r="AW79" s="312"/>
      <c r="AX79" s="312"/>
      <c r="AY79" s="312"/>
      <c r="AZ79" s="312"/>
      <c r="BA79" s="312"/>
      <c r="BB79" s="312"/>
      <c r="BC79" s="312"/>
      <c r="BD79" s="312"/>
      <c r="BE79" s="312"/>
      <c r="BF79" s="312"/>
      <c r="BG79" s="312"/>
      <c r="BH79" s="312"/>
      <c r="BI79" s="312"/>
      <c r="BJ79" s="312"/>
      <c r="BK79" s="312"/>
      <c r="BL79" s="312"/>
      <c r="BM79" s="312"/>
      <c r="BN79" s="312"/>
      <c r="BO79" s="312"/>
      <c r="BP79" s="312"/>
      <c r="BQ79" s="312"/>
      <c r="BR79" s="312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</row>
    <row r="80" spans="1:85" x14ac:dyDescent="0.25">
      <c r="A80" s="312"/>
      <c r="B80" s="312"/>
      <c r="C80" s="312"/>
      <c r="D80" s="312"/>
      <c r="E80" s="312"/>
      <c r="F80" s="312"/>
      <c r="G80" s="312"/>
      <c r="H80" s="312"/>
      <c r="I80" s="312"/>
      <c r="J80" s="312"/>
      <c r="K80" s="312"/>
      <c r="L80" s="312"/>
      <c r="M80" s="312"/>
      <c r="N80" s="312"/>
      <c r="O80" s="312"/>
      <c r="P80" s="312"/>
      <c r="Q80" s="312"/>
      <c r="R80" s="312"/>
      <c r="S80" s="312"/>
      <c r="T80" s="312"/>
      <c r="U80" s="312"/>
      <c r="V80" s="312"/>
      <c r="W80" s="312"/>
      <c r="X80" s="312"/>
      <c r="Y80" s="312"/>
      <c r="Z80" s="312"/>
      <c r="AA80" s="312"/>
      <c r="AB80" s="312"/>
      <c r="AC80" s="312"/>
      <c r="AD80" s="312"/>
      <c r="AE80" s="312"/>
      <c r="AF80" s="312"/>
      <c r="AG80" s="312"/>
      <c r="AH80" s="312"/>
      <c r="AI80" s="312"/>
      <c r="AJ80" s="312"/>
      <c r="AK80" s="312"/>
      <c r="AL80" s="312"/>
      <c r="AM80" s="312"/>
      <c r="AN80" s="312"/>
      <c r="AO80" s="312"/>
      <c r="AP80" s="312"/>
      <c r="AQ80" s="312"/>
      <c r="AR80" s="312"/>
      <c r="AS80" s="312"/>
      <c r="AT80" s="312"/>
      <c r="AU80" s="312"/>
      <c r="AV80" s="312"/>
      <c r="AW80" s="312"/>
      <c r="AX80" s="312"/>
      <c r="AY80" s="312"/>
      <c r="AZ80" s="312"/>
      <c r="BA80" s="312"/>
      <c r="BB80" s="312"/>
      <c r="BC80" s="312"/>
      <c r="BD80" s="312"/>
      <c r="BE80" s="312"/>
      <c r="BF80" s="312"/>
      <c r="BG80" s="312"/>
      <c r="BH80" s="312"/>
      <c r="BI80" s="312"/>
      <c r="BJ80" s="312"/>
      <c r="BK80" s="312"/>
      <c r="BL80" s="312"/>
      <c r="BM80" s="312"/>
      <c r="BN80" s="312"/>
      <c r="BO80" s="312"/>
      <c r="BP80" s="312"/>
      <c r="BQ80" s="312"/>
      <c r="BR80" s="312"/>
      <c r="BS80" s="26"/>
      <c r="BT80" s="26"/>
      <c r="BU80" s="26"/>
      <c r="BV80" s="26"/>
      <c r="BW80" s="26"/>
      <c r="BX80" s="26"/>
      <c r="BY80" s="26"/>
      <c r="BZ80" s="26"/>
      <c r="CA80" s="26"/>
      <c r="CB80" s="26"/>
      <c r="CC80" s="26"/>
      <c r="CD80" s="26"/>
      <c r="CE80" s="26"/>
      <c r="CF80" s="26"/>
      <c r="CG80" s="26"/>
    </row>
    <row r="81" spans="1:85" x14ac:dyDescent="0.25">
      <c r="A81" s="312"/>
      <c r="B81" s="312"/>
      <c r="C81" s="312"/>
      <c r="D81" s="312"/>
      <c r="E81" s="312"/>
      <c r="F81" s="312"/>
      <c r="G81" s="312"/>
      <c r="H81" s="312"/>
      <c r="I81" s="312"/>
      <c r="J81" s="312"/>
      <c r="K81" s="312"/>
      <c r="L81" s="312"/>
      <c r="M81" s="312"/>
      <c r="N81" s="312"/>
      <c r="O81" s="312"/>
      <c r="P81" s="312"/>
      <c r="Q81" s="312"/>
      <c r="R81" s="312"/>
      <c r="S81" s="312"/>
      <c r="T81" s="312"/>
      <c r="U81" s="312"/>
      <c r="V81" s="312"/>
      <c r="W81" s="312"/>
      <c r="X81" s="312"/>
      <c r="Y81" s="312"/>
      <c r="Z81" s="312"/>
      <c r="AA81" s="312"/>
      <c r="AB81" s="312"/>
      <c r="AC81" s="312"/>
      <c r="AD81" s="312"/>
      <c r="AE81" s="312"/>
      <c r="AF81" s="312"/>
      <c r="AG81" s="312"/>
      <c r="AH81" s="312"/>
      <c r="AI81" s="312"/>
      <c r="AJ81" s="312"/>
      <c r="AK81" s="312"/>
      <c r="AL81" s="312"/>
      <c r="AM81" s="312"/>
      <c r="AN81" s="312"/>
      <c r="AO81" s="312"/>
      <c r="AP81" s="312"/>
      <c r="AQ81" s="312"/>
      <c r="AR81" s="312"/>
      <c r="AS81" s="312"/>
      <c r="AT81" s="312"/>
      <c r="AU81" s="312"/>
      <c r="AV81" s="312"/>
      <c r="AW81" s="312"/>
      <c r="AX81" s="312"/>
      <c r="AY81" s="312"/>
      <c r="AZ81" s="312"/>
      <c r="BA81" s="312"/>
      <c r="BB81" s="312"/>
      <c r="BC81" s="312"/>
      <c r="BD81" s="312"/>
      <c r="BE81" s="312"/>
      <c r="BF81" s="312"/>
      <c r="BG81" s="312"/>
      <c r="BH81" s="312"/>
      <c r="BI81" s="312"/>
      <c r="BJ81" s="312"/>
      <c r="BK81" s="312"/>
      <c r="BL81" s="312"/>
      <c r="BM81" s="312"/>
      <c r="BN81" s="312"/>
      <c r="BO81" s="312"/>
      <c r="BP81" s="312"/>
      <c r="BQ81" s="312"/>
      <c r="BR81" s="312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/>
    </row>
    <row r="82" spans="1:85" x14ac:dyDescent="0.25">
      <c r="A82" s="312"/>
      <c r="B82" s="312"/>
      <c r="C82" s="312"/>
      <c r="D82" s="312"/>
      <c r="E82" s="312"/>
      <c r="F82" s="312"/>
      <c r="G82" s="312"/>
      <c r="H82" s="312"/>
      <c r="I82" s="312"/>
      <c r="J82" s="312"/>
      <c r="K82" s="312"/>
      <c r="L82" s="312"/>
      <c r="M82" s="312"/>
      <c r="N82" s="312"/>
      <c r="O82" s="312"/>
      <c r="P82" s="312"/>
      <c r="Q82" s="312"/>
      <c r="R82" s="312"/>
      <c r="S82" s="312"/>
      <c r="T82" s="312"/>
      <c r="U82" s="312"/>
      <c r="V82" s="312"/>
      <c r="W82" s="312"/>
      <c r="X82" s="312"/>
      <c r="Y82" s="312"/>
      <c r="Z82" s="312"/>
      <c r="AA82" s="312"/>
      <c r="AB82" s="312"/>
      <c r="AC82" s="312"/>
      <c r="AD82" s="312"/>
      <c r="AE82" s="312"/>
      <c r="AF82" s="312"/>
      <c r="AG82" s="312"/>
      <c r="AH82" s="312"/>
      <c r="AI82" s="312"/>
      <c r="AJ82" s="312"/>
      <c r="AK82" s="312"/>
      <c r="AL82" s="312"/>
      <c r="AM82" s="312"/>
      <c r="AN82" s="312"/>
      <c r="AO82" s="312"/>
      <c r="AP82" s="312"/>
      <c r="AQ82" s="312"/>
      <c r="AR82" s="312"/>
      <c r="AS82" s="312"/>
      <c r="AT82" s="312"/>
      <c r="AU82" s="312"/>
      <c r="AV82" s="312"/>
      <c r="AW82" s="312"/>
      <c r="AX82" s="312"/>
      <c r="AY82" s="312"/>
      <c r="AZ82" s="312"/>
      <c r="BA82" s="312"/>
      <c r="BB82" s="312"/>
      <c r="BC82" s="312"/>
      <c r="BD82" s="312"/>
      <c r="BE82" s="312"/>
      <c r="BF82" s="312"/>
      <c r="BG82" s="312"/>
      <c r="BH82" s="312"/>
      <c r="BI82" s="312"/>
      <c r="BJ82" s="312"/>
      <c r="BK82" s="312"/>
      <c r="BL82" s="312"/>
      <c r="BM82" s="312"/>
      <c r="BN82" s="312"/>
      <c r="BO82" s="312"/>
      <c r="BP82" s="312"/>
      <c r="BQ82" s="312"/>
      <c r="BR82" s="312"/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C82" s="26"/>
      <c r="CD82" s="26"/>
      <c r="CE82" s="26"/>
      <c r="CF82" s="26"/>
      <c r="CG82" s="26"/>
    </row>
    <row r="83" spans="1:85" x14ac:dyDescent="0.25">
      <c r="A83" s="312"/>
      <c r="B83" s="312"/>
      <c r="C83" s="312"/>
      <c r="D83" s="312"/>
      <c r="E83" s="312"/>
      <c r="F83" s="312"/>
      <c r="G83" s="312"/>
      <c r="H83" s="312"/>
      <c r="I83" s="312"/>
      <c r="J83" s="312"/>
      <c r="K83" s="312"/>
      <c r="L83" s="312"/>
      <c r="M83" s="312"/>
      <c r="N83" s="312"/>
      <c r="O83" s="312"/>
      <c r="P83" s="312"/>
      <c r="Q83" s="312"/>
      <c r="R83" s="312"/>
      <c r="S83" s="312"/>
      <c r="T83" s="312"/>
      <c r="U83" s="312"/>
      <c r="V83" s="312"/>
      <c r="W83" s="312"/>
      <c r="X83" s="312"/>
      <c r="Y83" s="312"/>
      <c r="Z83" s="312"/>
      <c r="AA83" s="312"/>
      <c r="AB83" s="312"/>
      <c r="AC83" s="312"/>
      <c r="AD83" s="312"/>
      <c r="AE83" s="312"/>
      <c r="AF83" s="312"/>
      <c r="AG83" s="312"/>
      <c r="AH83" s="312"/>
      <c r="AI83" s="312"/>
      <c r="AJ83" s="312"/>
      <c r="AK83" s="312"/>
      <c r="AL83" s="312"/>
      <c r="AM83" s="312"/>
      <c r="AN83" s="312"/>
      <c r="AO83" s="312"/>
      <c r="AP83" s="312"/>
      <c r="AQ83" s="312"/>
      <c r="AR83" s="312"/>
      <c r="AS83" s="312"/>
      <c r="AT83" s="312"/>
      <c r="AU83" s="312"/>
      <c r="AV83" s="312"/>
      <c r="AW83" s="312"/>
      <c r="AX83" s="312"/>
      <c r="AY83" s="312"/>
      <c r="AZ83" s="312"/>
      <c r="BA83" s="312"/>
      <c r="BB83" s="312"/>
      <c r="BC83" s="312"/>
      <c r="BD83" s="312"/>
      <c r="BE83" s="312"/>
      <c r="BF83" s="312"/>
      <c r="BG83" s="312"/>
      <c r="BH83" s="312"/>
      <c r="BI83" s="312"/>
      <c r="BJ83" s="312"/>
      <c r="BK83" s="312"/>
      <c r="BL83" s="312"/>
      <c r="BM83" s="312"/>
      <c r="BN83" s="312"/>
      <c r="BO83" s="312"/>
      <c r="BP83" s="312"/>
      <c r="BQ83" s="312"/>
      <c r="BR83" s="312"/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C83" s="26"/>
      <c r="CD83" s="26"/>
      <c r="CE83" s="26"/>
      <c r="CF83" s="26"/>
      <c r="CG83" s="26"/>
    </row>
    <row r="84" spans="1:85" x14ac:dyDescent="0.25">
      <c r="A84" s="312"/>
      <c r="B84" s="312"/>
      <c r="C84" s="312"/>
      <c r="D84" s="312"/>
      <c r="E84" s="312"/>
      <c r="F84" s="312"/>
      <c r="G84" s="312"/>
      <c r="H84" s="312"/>
      <c r="I84" s="312"/>
      <c r="J84" s="312"/>
      <c r="K84" s="312"/>
      <c r="L84" s="312"/>
      <c r="M84" s="312"/>
      <c r="N84" s="312"/>
      <c r="O84" s="312"/>
      <c r="P84" s="312"/>
      <c r="Q84" s="312"/>
      <c r="R84" s="312"/>
      <c r="S84" s="312"/>
      <c r="T84" s="312"/>
      <c r="U84" s="312"/>
      <c r="V84" s="312"/>
      <c r="W84" s="312"/>
      <c r="X84" s="312"/>
      <c r="Y84" s="312"/>
      <c r="Z84" s="312"/>
      <c r="AA84" s="312"/>
      <c r="AB84" s="312"/>
      <c r="AC84" s="312"/>
      <c r="AD84" s="312"/>
      <c r="AE84" s="312"/>
      <c r="AF84" s="312"/>
      <c r="AG84" s="312"/>
      <c r="AH84" s="312"/>
      <c r="AI84" s="312"/>
      <c r="AJ84" s="312"/>
      <c r="AK84" s="312"/>
      <c r="AL84" s="312"/>
      <c r="AM84" s="312"/>
      <c r="AN84" s="312"/>
      <c r="AO84" s="312"/>
      <c r="AP84" s="312"/>
      <c r="AQ84" s="312"/>
      <c r="AR84" s="312"/>
      <c r="AS84" s="312"/>
      <c r="AT84" s="312"/>
      <c r="AU84" s="312"/>
      <c r="AV84" s="312"/>
      <c r="AW84" s="312"/>
      <c r="AX84" s="312"/>
      <c r="AY84" s="312"/>
      <c r="AZ84" s="312"/>
      <c r="BA84" s="312"/>
      <c r="BB84" s="312"/>
      <c r="BC84" s="312"/>
      <c r="BD84" s="312"/>
      <c r="BE84" s="312"/>
      <c r="BF84" s="312"/>
      <c r="BG84" s="312"/>
      <c r="BH84" s="312"/>
      <c r="BI84" s="312"/>
      <c r="BJ84" s="312"/>
      <c r="BK84" s="312"/>
      <c r="BL84" s="312"/>
      <c r="BM84" s="312"/>
      <c r="BN84" s="312"/>
      <c r="BO84" s="312"/>
      <c r="BP84" s="312"/>
      <c r="BQ84" s="312"/>
      <c r="BR84" s="312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</row>
    <row r="85" spans="1:85" x14ac:dyDescent="0.25">
      <c r="A85" s="312"/>
      <c r="B85" s="312"/>
      <c r="C85" s="312"/>
      <c r="D85" s="312"/>
      <c r="E85" s="312"/>
      <c r="F85" s="312"/>
      <c r="G85" s="312"/>
      <c r="H85" s="312"/>
      <c r="I85" s="312"/>
      <c r="J85" s="312"/>
      <c r="K85" s="312"/>
      <c r="L85" s="312"/>
      <c r="M85" s="312"/>
      <c r="N85" s="312"/>
      <c r="O85" s="312"/>
      <c r="P85" s="312"/>
      <c r="Q85" s="312"/>
      <c r="R85" s="312"/>
      <c r="S85" s="312"/>
      <c r="T85" s="312"/>
      <c r="U85" s="312"/>
      <c r="V85" s="312"/>
      <c r="W85" s="312"/>
      <c r="X85" s="312"/>
      <c r="Y85" s="312"/>
      <c r="Z85" s="312"/>
      <c r="AA85" s="312"/>
      <c r="AB85" s="312"/>
      <c r="AC85" s="312"/>
      <c r="AD85" s="312"/>
      <c r="AE85" s="312"/>
      <c r="AF85" s="312"/>
      <c r="AG85" s="312"/>
      <c r="AH85" s="312"/>
      <c r="AI85" s="312"/>
      <c r="AJ85" s="312"/>
      <c r="AK85" s="312"/>
      <c r="AL85" s="312"/>
      <c r="AM85" s="312"/>
      <c r="AN85" s="312"/>
      <c r="AO85" s="312"/>
      <c r="AP85" s="312"/>
      <c r="AQ85" s="312"/>
      <c r="AR85" s="312"/>
      <c r="AS85" s="312"/>
      <c r="AT85" s="312"/>
      <c r="AU85" s="312"/>
      <c r="AV85" s="312"/>
      <c r="AW85" s="312"/>
      <c r="AX85" s="312"/>
      <c r="AY85" s="312"/>
      <c r="AZ85" s="312"/>
      <c r="BA85" s="312"/>
      <c r="BB85" s="312"/>
      <c r="BC85" s="312"/>
      <c r="BD85" s="312"/>
      <c r="BE85" s="312"/>
      <c r="BF85" s="312"/>
      <c r="BG85" s="312"/>
      <c r="BH85" s="312"/>
      <c r="BI85" s="312"/>
      <c r="BJ85" s="312"/>
      <c r="BK85" s="312"/>
      <c r="BL85" s="312"/>
      <c r="BM85" s="312"/>
      <c r="BN85" s="312"/>
      <c r="BO85" s="312"/>
      <c r="BP85" s="312"/>
      <c r="BQ85" s="312"/>
      <c r="BR85" s="312"/>
      <c r="BS85" s="26"/>
      <c r="BT85" s="26"/>
      <c r="BU85" s="26"/>
      <c r="BV85" s="26"/>
      <c r="BW85" s="26"/>
      <c r="BX85" s="26"/>
      <c r="BY85" s="26"/>
      <c r="BZ85" s="26"/>
      <c r="CA85" s="26"/>
      <c r="CB85" s="26"/>
      <c r="CC85" s="26"/>
      <c r="CD85" s="26"/>
      <c r="CE85" s="26"/>
      <c r="CF85" s="26"/>
      <c r="CG85" s="26"/>
    </row>
    <row r="86" spans="1:85" x14ac:dyDescent="0.25">
      <c r="A86" s="312"/>
      <c r="B86" s="312"/>
      <c r="C86" s="312"/>
      <c r="D86" s="312"/>
      <c r="E86" s="312"/>
      <c r="F86" s="312"/>
      <c r="G86" s="312"/>
      <c r="H86" s="312"/>
      <c r="I86" s="312"/>
      <c r="J86" s="312"/>
      <c r="K86" s="312"/>
      <c r="L86" s="312"/>
      <c r="M86" s="312"/>
      <c r="N86" s="312"/>
      <c r="O86" s="312"/>
      <c r="P86" s="312"/>
      <c r="Q86" s="312"/>
      <c r="R86" s="312"/>
      <c r="S86" s="312"/>
      <c r="T86" s="312"/>
      <c r="U86" s="312"/>
      <c r="V86" s="312"/>
      <c r="W86" s="312"/>
      <c r="X86" s="312"/>
      <c r="Y86" s="312"/>
      <c r="Z86" s="312"/>
      <c r="AA86" s="312"/>
      <c r="AB86" s="312"/>
      <c r="AC86" s="312"/>
      <c r="AD86" s="312"/>
      <c r="AE86" s="312"/>
      <c r="AF86" s="312"/>
      <c r="AG86" s="312"/>
      <c r="AH86" s="312"/>
      <c r="AI86" s="312"/>
      <c r="AJ86" s="312"/>
      <c r="AK86" s="312"/>
      <c r="AL86" s="312"/>
      <c r="AM86" s="312"/>
      <c r="AN86" s="312"/>
      <c r="AO86" s="312"/>
      <c r="AP86" s="312"/>
      <c r="AQ86" s="312"/>
      <c r="AR86" s="312"/>
      <c r="AS86" s="312"/>
      <c r="AT86" s="312"/>
      <c r="AU86" s="312"/>
      <c r="AV86" s="312"/>
      <c r="AW86" s="312"/>
      <c r="AX86" s="312"/>
      <c r="AY86" s="312"/>
      <c r="AZ86" s="312"/>
      <c r="BA86" s="312"/>
      <c r="BB86" s="312"/>
      <c r="BC86" s="312"/>
      <c r="BD86" s="312"/>
      <c r="BE86" s="312"/>
      <c r="BF86" s="312"/>
      <c r="BG86" s="312"/>
      <c r="BH86" s="312"/>
      <c r="BI86" s="312"/>
      <c r="BJ86" s="312"/>
      <c r="BK86" s="312"/>
      <c r="BL86" s="312"/>
      <c r="BM86" s="312"/>
      <c r="BN86" s="312"/>
      <c r="BO86" s="312"/>
      <c r="BP86" s="312"/>
      <c r="BQ86" s="312"/>
      <c r="BR86" s="312"/>
      <c r="BS86" s="26"/>
      <c r="BT86" s="26"/>
      <c r="BU86" s="26"/>
      <c r="BV86" s="26"/>
      <c r="BW86" s="26"/>
      <c r="BX86" s="26"/>
      <c r="BY86" s="26"/>
      <c r="BZ86" s="26"/>
      <c r="CA86" s="26"/>
      <c r="CB86" s="26"/>
      <c r="CC86" s="26"/>
      <c r="CD86" s="26"/>
      <c r="CE86" s="26"/>
      <c r="CF86" s="26"/>
      <c r="CG86" s="26"/>
    </row>
    <row r="87" spans="1:85" x14ac:dyDescent="0.25">
      <c r="A87" s="312"/>
      <c r="B87" s="312"/>
      <c r="C87" s="312"/>
      <c r="D87" s="312"/>
      <c r="E87" s="312"/>
      <c r="F87" s="312"/>
      <c r="G87" s="312"/>
      <c r="H87" s="312"/>
      <c r="I87" s="312"/>
      <c r="J87" s="312"/>
      <c r="K87" s="312"/>
      <c r="L87" s="312"/>
      <c r="M87" s="312"/>
      <c r="N87" s="312"/>
      <c r="O87" s="312"/>
      <c r="P87" s="312"/>
      <c r="Q87" s="312"/>
      <c r="R87" s="312"/>
      <c r="S87" s="312"/>
      <c r="T87" s="312"/>
      <c r="U87" s="312"/>
      <c r="V87" s="312"/>
      <c r="W87" s="312"/>
      <c r="X87" s="312"/>
      <c r="Y87" s="312"/>
      <c r="Z87" s="312"/>
      <c r="AA87" s="312"/>
      <c r="AB87" s="312"/>
      <c r="AC87" s="312"/>
      <c r="AD87" s="312"/>
      <c r="AE87" s="312"/>
      <c r="AF87" s="312"/>
      <c r="AG87" s="312"/>
      <c r="AH87" s="312"/>
      <c r="AI87" s="312"/>
      <c r="AJ87" s="312"/>
      <c r="AK87" s="312"/>
      <c r="AL87" s="312"/>
      <c r="AM87" s="312"/>
      <c r="AN87" s="312"/>
      <c r="AO87" s="312"/>
      <c r="AP87" s="312"/>
      <c r="AQ87" s="312"/>
      <c r="AR87" s="312"/>
      <c r="AS87" s="312"/>
      <c r="AT87" s="312"/>
      <c r="AU87" s="312"/>
      <c r="AV87" s="312"/>
      <c r="AW87" s="312"/>
      <c r="AX87" s="312"/>
      <c r="AY87" s="312"/>
      <c r="AZ87" s="312"/>
      <c r="BA87" s="312"/>
      <c r="BB87" s="312"/>
      <c r="BC87" s="312"/>
      <c r="BD87" s="312"/>
      <c r="BE87" s="312"/>
      <c r="BF87" s="312"/>
      <c r="BG87" s="312"/>
      <c r="BH87" s="312"/>
      <c r="BI87" s="312"/>
      <c r="BJ87" s="312"/>
      <c r="BK87" s="312"/>
      <c r="BL87" s="312"/>
      <c r="BM87" s="312"/>
      <c r="BN87" s="312"/>
      <c r="BO87" s="312"/>
      <c r="BP87" s="312"/>
      <c r="BQ87" s="312"/>
      <c r="BR87" s="312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/>
    </row>
    <row r="88" spans="1:85" x14ac:dyDescent="0.25">
      <c r="A88" s="312"/>
      <c r="B88" s="312"/>
      <c r="C88" s="312"/>
      <c r="D88" s="312"/>
      <c r="E88" s="312"/>
      <c r="F88" s="312"/>
      <c r="G88" s="312"/>
      <c r="H88" s="312"/>
      <c r="I88" s="312"/>
      <c r="J88" s="312"/>
      <c r="K88" s="312"/>
      <c r="L88" s="312"/>
      <c r="M88" s="312"/>
      <c r="N88" s="312"/>
      <c r="O88" s="312"/>
      <c r="P88" s="312"/>
      <c r="Q88" s="312"/>
      <c r="R88" s="312"/>
      <c r="S88" s="312"/>
      <c r="T88" s="312"/>
      <c r="U88" s="312"/>
      <c r="V88" s="312"/>
      <c r="W88" s="312"/>
      <c r="X88" s="312"/>
      <c r="Y88" s="312"/>
      <c r="Z88" s="312"/>
      <c r="AA88" s="312"/>
      <c r="AB88" s="312"/>
      <c r="AC88" s="312"/>
      <c r="AD88" s="312"/>
      <c r="AE88" s="312"/>
      <c r="AF88" s="312"/>
      <c r="AG88" s="312"/>
      <c r="AH88" s="312"/>
      <c r="AI88" s="312"/>
      <c r="AJ88" s="312"/>
      <c r="AK88" s="312"/>
      <c r="AL88" s="312"/>
      <c r="AM88" s="312"/>
      <c r="AN88" s="312"/>
      <c r="AO88" s="312"/>
      <c r="AP88" s="312"/>
      <c r="AQ88" s="312"/>
      <c r="AR88" s="312"/>
      <c r="AS88" s="312"/>
      <c r="AT88" s="312"/>
      <c r="AU88" s="312"/>
      <c r="AV88" s="312"/>
      <c r="AW88" s="312"/>
      <c r="AX88" s="312"/>
      <c r="AY88" s="312"/>
      <c r="AZ88" s="312"/>
      <c r="BA88" s="312"/>
      <c r="BB88" s="312"/>
      <c r="BC88" s="312"/>
      <c r="BD88" s="312"/>
      <c r="BE88" s="312"/>
      <c r="BF88" s="312"/>
      <c r="BG88" s="312"/>
      <c r="BH88" s="312"/>
      <c r="BI88" s="312"/>
      <c r="BJ88" s="312"/>
      <c r="BK88" s="312"/>
      <c r="BL88" s="312"/>
      <c r="BM88" s="312"/>
      <c r="BN88" s="312"/>
      <c r="BO88" s="312"/>
      <c r="BP88" s="312"/>
      <c r="BQ88" s="312"/>
      <c r="BR88" s="312"/>
      <c r="BS88" s="26"/>
      <c r="BT88" s="26"/>
      <c r="BU88" s="26"/>
      <c r="BV88" s="26"/>
      <c r="BW88" s="26"/>
      <c r="BX88" s="26"/>
      <c r="BY88" s="26"/>
      <c r="BZ88" s="26"/>
      <c r="CA88" s="26"/>
      <c r="CB88" s="26"/>
      <c r="CC88" s="26"/>
      <c r="CD88" s="26"/>
      <c r="CE88" s="26"/>
      <c r="CF88" s="26"/>
      <c r="CG88" s="26"/>
    </row>
    <row r="89" spans="1:85" x14ac:dyDescent="0.25">
      <c r="A89" s="312"/>
      <c r="B89" s="312"/>
      <c r="C89" s="312"/>
      <c r="D89" s="312"/>
      <c r="E89" s="312"/>
      <c r="F89" s="312"/>
      <c r="G89" s="312"/>
      <c r="H89" s="312"/>
      <c r="I89" s="312"/>
      <c r="J89" s="312"/>
      <c r="K89" s="312"/>
      <c r="L89" s="312"/>
      <c r="M89" s="312"/>
      <c r="N89" s="312"/>
      <c r="O89" s="312"/>
      <c r="P89" s="312"/>
      <c r="Q89" s="312"/>
      <c r="R89" s="312"/>
      <c r="S89" s="312"/>
      <c r="T89" s="312"/>
      <c r="U89" s="312"/>
      <c r="V89" s="312"/>
      <c r="W89" s="312"/>
      <c r="X89" s="312"/>
      <c r="Y89" s="312"/>
      <c r="Z89" s="312"/>
      <c r="AA89" s="312"/>
      <c r="AB89" s="312"/>
      <c r="AC89" s="312"/>
      <c r="AD89" s="312"/>
      <c r="AE89" s="312"/>
      <c r="AF89" s="312"/>
      <c r="AG89" s="312"/>
      <c r="AH89" s="312"/>
      <c r="AI89" s="312"/>
      <c r="AJ89" s="312"/>
      <c r="AK89" s="312"/>
      <c r="AL89" s="312"/>
      <c r="AM89" s="312"/>
      <c r="AN89" s="312"/>
      <c r="AO89" s="312"/>
      <c r="AP89" s="312"/>
      <c r="AQ89" s="312"/>
      <c r="AR89" s="312"/>
      <c r="AS89" s="312"/>
      <c r="AT89" s="312"/>
      <c r="AU89" s="312"/>
      <c r="AV89" s="312"/>
      <c r="AW89" s="312"/>
      <c r="AX89" s="312"/>
      <c r="AY89" s="312"/>
      <c r="AZ89" s="312"/>
      <c r="BA89" s="312"/>
      <c r="BB89" s="312"/>
      <c r="BC89" s="312"/>
      <c r="BD89" s="312"/>
      <c r="BE89" s="312"/>
      <c r="BF89" s="312"/>
      <c r="BG89" s="312"/>
      <c r="BH89" s="312"/>
      <c r="BI89" s="312"/>
      <c r="BJ89" s="312"/>
      <c r="BK89" s="312"/>
      <c r="BL89" s="312"/>
      <c r="BM89" s="312"/>
      <c r="BN89" s="312"/>
      <c r="BO89" s="312"/>
      <c r="BP89" s="312"/>
      <c r="BQ89" s="312"/>
      <c r="BR89" s="312"/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C89" s="26"/>
      <c r="CD89" s="26"/>
      <c r="CE89" s="26"/>
      <c r="CF89" s="26"/>
      <c r="CG89" s="26"/>
    </row>
    <row r="90" spans="1:85" x14ac:dyDescent="0.25">
      <c r="A90" s="312"/>
      <c r="B90" s="312"/>
      <c r="C90" s="312"/>
      <c r="D90" s="312"/>
      <c r="E90" s="312"/>
      <c r="F90" s="312"/>
      <c r="G90" s="312"/>
      <c r="H90" s="312"/>
      <c r="I90" s="312"/>
      <c r="J90" s="312"/>
      <c r="K90" s="312"/>
      <c r="L90" s="312"/>
      <c r="M90" s="312"/>
      <c r="N90" s="312"/>
      <c r="O90" s="312"/>
      <c r="P90" s="312"/>
      <c r="Q90" s="312"/>
      <c r="R90" s="312"/>
      <c r="S90" s="312"/>
      <c r="T90" s="312"/>
      <c r="U90" s="312"/>
      <c r="V90" s="312"/>
      <c r="W90" s="312"/>
      <c r="X90" s="312"/>
      <c r="Y90" s="312"/>
      <c r="Z90" s="312"/>
      <c r="AA90" s="312"/>
      <c r="AB90" s="312"/>
      <c r="AC90" s="312"/>
      <c r="AD90" s="312"/>
      <c r="AE90" s="312"/>
      <c r="AF90" s="312"/>
      <c r="AG90" s="312"/>
      <c r="AH90" s="312"/>
      <c r="AI90" s="312"/>
      <c r="AJ90" s="312"/>
      <c r="AK90" s="312"/>
      <c r="AL90" s="312"/>
      <c r="AM90" s="312"/>
      <c r="AN90" s="312"/>
      <c r="AO90" s="312"/>
      <c r="AP90" s="312"/>
      <c r="AQ90" s="312"/>
      <c r="AR90" s="312"/>
      <c r="AS90" s="312"/>
      <c r="AT90" s="312"/>
      <c r="AU90" s="312"/>
      <c r="AV90" s="312"/>
      <c r="AW90" s="312"/>
      <c r="AX90" s="312"/>
      <c r="AY90" s="312"/>
      <c r="AZ90" s="312"/>
      <c r="BA90" s="312"/>
      <c r="BB90" s="312"/>
      <c r="BC90" s="312"/>
      <c r="BD90" s="312"/>
      <c r="BE90" s="312"/>
      <c r="BF90" s="312"/>
      <c r="BG90" s="312"/>
      <c r="BH90" s="312"/>
      <c r="BI90" s="312"/>
      <c r="BJ90" s="312"/>
      <c r="BK90" s="312"/>
      <c r="BL90" s="312"/>
      <c r="BM90" s="312"/>
      <c r="BN90" s="312"/>
      <c r="BO90" s="312"/>
      <c r="BP90" s="312"/>
      <c r="BQ90" s="312"/>
      <c r="BR90" s="312"/>
      <c r="BS90" s="26"/>
      <c r="BT90" s="26"/>
      <c r="BU90" s="26"/>
      <c r="BV90" s="26"/>
      <c r="BW90" s="26"/>
      <c r="BX90" s="26"/>
      <c r="BY90" s="26"/>
      <c r="BZ90" s="26"/>
      <c r="CA90" s="26"/>
      <c r="CB90" s="26"/>
      <c r="CC90" s="26"/>
      <c r="CD90" s="26"/>
      <c r="CE90" s="26"/>
      <c r="CF90" s="26"/>
      <c r="CG90" s="26"/>
    </row>
    <row r="91" spans="1:85" x14ac:dyDescent="0.25">
      <c r="A91" s="312"/>
      <c r="B91" s="312"/>
      <c r="C91" s="312"/>
      <c r="D91" s="312"/>
      <c r="E91" s="312"/>
      <c r="F91" s="312"/>
      <c r="G91" s="312"/>
      <c r="H91" s="312"/>
      <c r="I91" s="312"/>
      <c r="J91" s="312"/>
      <c r="K91" s="312"/>
      <c r="L91" s="312"/>
      <c r="M91" s="312"/>
      <c r="N91" s="312"/>
      <c r="O91" s="312"/>
      <c r="P91" s="312"/>
      <c r="Q91" s="312"/>
      <c r="R91" s="312"/>
      <c r="S91" s="312"/>
      <c r="T91" s="312"/>
      <c r="U91" s="312"/>
      <c r="V91" s="312"/>
      <c r="W91" s="312"/>
      <c r="X91" s="312"/>
      <c r="Y91" s="312"/>
      <c r="Z91" s="312"/>
      <c r="AA91" s="312"/>
      <c r="AB91" s="312"/>
      <c r="AC91" s="312"/>
      <c r="AD91" s="312"/>
      <c r="AE91" s="312"/>
      <c r="AF91" s="312"/>
      <c r="AG91" s="312"/>
      <c r="AH91" s="312"/>
      <c r="AI91" s="312"/>
      <c r="AJ91" s="312"/>
      <c r="AK91" s="312"/>
      <c r="AL91" s="312"/>
      <c r="AM91" s="312"/>
      <c r="AN91" s="312"/>
      <c r="AO91" s="312"/>
      <c r="AP91" s="312"/>
      <c r="AQ91" s="312"/>
      <c r="AR91" s="312"/>
      <c r="AS91" s="312"/>
      <c r="AT91" s="312"/>
      <c r="AU91" s="312"/>
      <c r="AV91" s="312"/>
      <c r="AW91" s="312"/>
      <c r="AX91" s="312"/>
      <c r="AY91" s="312"/>
      <c r="AZ91" s="312"/>
      <c r="BA91" s="312"/>
      <c r="BB91" s="312"/>
      <c r="BC91" s="312"/>
      <c r="BD91" s="312"/>
      <c r="BE91" s="312"/>
      <c r="BF91" s="312"/>
      <c r="BG91" s="312"/>
      <c r="BH91" s="312"/>
      <c r="BI91" s="312"/>
      <c r="BJ91" s="312"/>
      <c r="BK91" s="312"/>
      <c r="BL91" s="312"/>
      <c r="BM91" s="312"/>
      <c r="BN91" s="312"/>
      <c r="BO91" s="312"/>
      <c r="BP91" s="312"/>
      <c r="BQ91" s="312"/>
      <c r="BR91" s="312"/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C91" s="26"/>
      <c r="CD91" s="26"/>
      <c r="CE91" s="26"/>
      <c r="CF91" s="26"/>
      <c r="CG91" s="26"/>
    </row>
    <row r="92" spans="1:85" x14ac:dyDescent="0.25">
      <c r="A92" s="312"/>
      <c r="B92" s="312"/>
      <c r="C92" s="312"/>
      <c r="D92" s="312"/>
      <c r="E92" s="312"/>
      <c r="F92" s="312"/>
      <c r="G92" s="312"/>
      <c r="H92" s="312"/>
      <c r="I92" s="312"/>
      <c r="J92" s="312"/>
      <c r="K92" s="312"/>
      <c r="L92" s="312"/>
      <c r="M92" s="312"/>
      <c r="N92" s="312"/>
      <c r="O92" s="312"/>
      <c r="P92" s="312"/>
      <c r="Q92" s="312"/>
      <c r="R92" s="312"/>
      <c r="S92" s="312"/>
      <c r="T92" s="312"/>
      <c r="U92" s="312"/>
      <c r="V92" s="312"/>
      <c r="W92" s="312"/>
      <c r="X92" s="312"/>
      <c r="Y92" s="312"/>
      <c r="Z92" s="312"/>
      <c r="AA92" s="312"/>
      <c r="AB92" s="312"/>
      <c r="AC92" s="312"/>
      <c r="AD92" s="312"/>
      <c r="AE92" s="312"/>
      <c r="AF92" s="312"/>
      <c r="AG92" s="312"/>
      <c r="AH92" s="312"/>
      <c r="AI92" s="312"/>
      <c r="AJ92" s="312"/>
      <c r="AK92" s="312"/>
      <c r="AL92" s="312"/>
      <c r="AM92" s="312"/>
      <c r="AN92" s="312"/>
      <c r="AO92" s="312"/>
      <c r="AP92" s="312"/>
      <c r="AQ92" s="312"/>
      <c r="AR92" s="312"/>
      <c r="AS92" s="312"/>
      <c r="AT92" s="312"/>
      <c r="AU92" s="312"/>
      <c r="AV92" s="312"/>
      <c r="AW92" s="312"/>
      <c r="AX92" s="312"/>
      <c r="AY92" s="312"/>
      <c r="AZ92" s="312"/>
      <c r="BA92" s="312"/>
      <c r="BB92" s="312"/>
      <c r="BC92" s="312"/>
      <c r="BD92" s="312"/>
      <c r="BE92" s="312"/>
      <c r="BF92" s="312"/>
      <c r="BG92" s="312"/>
      <c r="BH92" s="312"/>
      <c r="BI92" s="312"/>
      <c r="BJ92" s="312"/>
      <c r="BK92" s="312"/>
      <c r="BL92" s="312"/>
      <c r="BM92" s="312"/>
      <c r="BN92" s="312"/>
      <c r="BO92" s="312"/>
      <c r="BP92" s="312"/>
      <c r="BQ92" s="312"/>
      <c r="BR92" s="312"/>
      <c r="BS92" s="26"/>
      <c r="BT92" s="26"/>
      <c r="BU92" s="26"/>
      <c r="BV92" s="26"/>
      <c r="BW92" s="26"/>
      <c r="BX92" s="26"/>
      <c r="BY92" s="26"/>
      <c r="BZ92" s="26"/>
      <c r="CA92" s="26"/>
      <c r="CB92" s="26"/>
      <c r="CC92" s="26"/>
      <c r="CD92" s="26"/>
      <c r="CE92" s="26"/>
      <c r="CF92" s="26"/>
      <c r="CG92" s="26"/>
    </row>
    <row r="93" spans="1:85" x14ac:dyDescent="0.25">
      <c r="A93" s="312"/>
      <c r="B93" s="312"/>
      <c r="C93" s="312"/>
      <c r="D93" s="312"/>
      <c r="E93" s="312"/>
      <c r="F93" s="312"/>
      <c r="G93" s="312"/>
      <c r="H93" s="312"/>
      <c r="I93" s="312"/>
      <c r="J93" s="312"/>
      <c r="K93" s="312"/>
      <c r="L93" s="312"/>
      <c r="M93" s="312"/>
      <c r="N93" s="312"/>
      <c r="O93" s="312"/>
      <c r="P93" s="312"/>
      <c r="Q93" s="312"/>
      <c r="R93" s="312"/>
      <c r="S93" s="312"/>
      <c r="T93" s="312"/>
      <c r="U93" s="312"/>
      <c r="V93" s="312"/>
      <c r="W93" s="312"/>
      <c r="X93" s="312"/>
      <c r="Y93" s="312"/>
      <c r="Z93" s="312"/>
      <c r="AA93" s="312"/>
      <c r="AB93" s="312"/>
      <c r="AC93" s="312"/>
      <c r="AD93" s="312"/>
      <c r="AE93" s="312"/>
      <c r="AF93" s="312"/>
      <c r="AG93" s="312"/>
      <c r="AH93" s="312"/>
      <c r="AI93" s="312"/>
      <c r="AJ93" s="312"/>
      <c r="AK93" s="312"/>
      <c r="AL93" s="312"/>
      <c r="AM93" s="312"/>
      <c r="AN93" s="312"/>
      <c r="AO93" s="312"/>
      <c r="AP93" s="312"/>
      <c r="AQ93" s="312"/>
      <c r="AR93" s="312"/>
      <c r="AS93" s="312"/>
      <c r="AT93" s="312"/>
      <c r="AU93" s="312"/>
      <c r="AV93" s="312"/>
      <c r="AW93" s="312"/>
      <c r="AX93" s="312"/>
      <c r="AY93" s="312"/>
      <c r="AZ93" s="312"/>
      <c r="BA93" s="312"/>
      <c r="BB93" s="312"/>
      <c r="BC93" s="312"/>
      <c r="BD93" s="312"/>
      <c r="BE93" s="312"/>
      <c r="BF93" s="312"/>
      <c r="BG93" s="312"/>
      <c r="BH93" s="312"/>
      <c r="BI93" s="312"/>
      <c r="BJ93" s="312"/>
      <c r="BK93" s="312"/>
      <c r="BL93" s="312"/>
      <c r="BM93" s="312"/>
      <c r="BN93" s="312"/>
      <c r="BO93" s="312"/>
      <c r="BP93" s="312"/>
      <c r="BQ93" s="312"/>
      <c r="BR93" s="312"/>
      <c r="BS93" s="26"/>
      <c r="BT93" s="26"/>
      <c r="BU93" s="26"/>
      <c r="BV93" s="26"/>
      <c r="BW93" s="26"/>
      <c r="BX93" s="26"/>
      <c r="BY93" s="26"/>
      <c r="BZ93" s="26"/>
      <c r="CA93" s="26"/>
      <c r="CB93" s="26"/>
      <c r="CC93" s="26"/>
      <c r="CD93" s="26"/>
      <c r="CE93" s="26"/>
      <c r="CF93" s="26"/>
      <c r="CG93" s="26"/>
    </row>
    <row r="94" spans="1:85" x14ac:dyDescent="0.25">
      <c r="A94" s="312"/>
      <c r="B94" s="312"/>
      <c r="C94" s="312"/>
      <c r="D94" s="312"/>
      <c r="E94" s="312"/>
      <c r="F94" s="312"/>
      <c r="G94" s="312"/>
      <c r="H94" s="312"/>
      <c r="I94" s="312"/>
      <c r="J94" s="312"/>
      <c r="K94" s="312"/>
      <c r="L94" s="312"/>
      <c r="M94" s="312"/>
      <c r="N94" s="312"/>
      <c r="O94" s="312"/>
      <c r="P94" s="312"/>
      <c r="Q94" s="312"/>
      <c r="R94" s="312"/>
      <c r="S94" s="312"/>
      <c r="T94" s="312"/>
      <c r="U94" s="312"/>
      <c r="V94" s="312"/>
      <c r="W94" s="312"/>
      <c r="X94" s="312"/>
      <c r="Y94" s="312"/>
      <c r="Z94" s="312"/>
      <c r="AA94" s="312"/>
      <c r="AB94" s="312"/>
      <c r="AC94" s="312"/>
      <c r="AD94" s="312"/>
      <c r="AE94" s="312"/>
      <c r="AF94" s="312"/>
      <c r="AG94" s="312"/>
      <c r="AH94" s="312"/>
      <c r="AI94" s="312"/>
      <c r="AJ94" s="312"/>
      <c r="AK94" s="312"/>
      <c r="AL94" s="312"/>
      <c r="AM94" s="312"/>
      <c r="AN94" s="312"/>
      <c r="AO94" s="312"/>
      <c r="AP94" s="312"/>
      <c r="AQ94" s="312"/>
      <c r="AR94" s="312"/>
      <c r="AS94" s="312"/>
      <c r="AT94" s="312"/>
      <c r="AU94" s="312"/>
      <c r="AV94" s="312"/>
      <c r="AW94" s="312"/>
      <c r="AX94" s="312"/>
      <c r="AY94" s="312"/>
      <c r="AZ94" s="312"/>
      <c r="BA94" s="312"/>
      <c r="BB94" s="312"/>
      <c r="BC94" s="312"/>
      <c r="BD94" s="312"/>
      <c r="BE94" s="312"/>
      <c r="BF94" s="312"/>
      <c r="BG94" s="312"/>
      <c r="BH94" s="312"/>
      <c r="BI94" s="312"/>
      <c r="BJ94" s="312"/>
      <c r="BK94" s="312"/>
      <c r="BL94" s="312"/>
      <c r="BM94" s="312"/>
      <c r="BN94" s="312"/>
      <c r="BO94" s="312"/>
      <c r="BP94" s="312"/>
      <c r="BQ94" s="312"/>
      <c r="BR94" s="312"/>
      <c r="BS94" s="26"/>
      <c r="BT94" s="26"/>
      <c r="BU94" s="26"/>
      <c r="BV94" s="26"/>
      <c r="BW94" s="26"/>
      <c r="BX94" s="26"/>
      <c r="BY94" s="26"/>
      <c r="BZ94" s="26"/>
      <c r="CA94" s="26"/>
      <c r="CB94" s="26"/>
      <c r="CC94" s="26"/>
      <c r="CD94" s="26"/>
      <c r="CE94" s="26"/>
      <c r="CF94" s="26"/>
      <c r="CG94" s="26"/>
    </row>
    <row r="95" spans="1:85" x14ac:dyDescent="0.25">
      <c r="A95" s="312"/>
      <c r="B95" s="312"/>
      <c r="C95" s="312"/>
      <c r="D95" s="312"/>
      <c r="E95" s="312"/>
      <c r="F95" s="312"/>
      <c r="G95" s="312"/>
      <c r="H95" s="312"/>
      <c r="I95" s="312"/>
      <c r="J95" s="312"/>
      <c r="K95" s="312"/>
      <c r="L95" s="312"/>
      <c r="M95" s="312"/>
      <c r="N95" s="312"/>
      <c r="O95" s="312"/>
      <c r="P95" s="312"/>
      <c r="Q95" s="312"/>
      <c r="R95" s="312"/>
      <c r="S95" s="312"/>
      <c r="T95" s="312"/>
      <c r="U95" s="312"/>
      <c r="V95" s="312"/>
      <c r="W95" s="312"/>
      <c r="X95" s="312"/>
      <c r="Y95" s="312"/>
      <c r="Z95" s="312"/>
      <c r="AA95" s="312"/>
      <c r="AB95" s="312"/>
      <c r="AC95" s="312"/>
      <c r="AD95" s="312"/>
      <c r="AE95" s="312"/>
      <c r="AF95" s="312"/>
      <c r="AG95" s="312"/>
      <c r="AH95" s="312"/>
      <c r="AI95" s="312"/>
      <c r="AJ95" s="312"/>
      <c r="AK95" s="312"/>
      <c r="AL95" s="312"/>
      <c r="AM95" s="312"/>
      <c r="AN95" s="312"/>
      <c r="AO95" s="312"/>
      <c r="AP95" s="312"/>
      <c r="AQ95" s="312"/>
      <c r="AR95" s="312"/>
      <c r="AS95" s="312"/>
      <c r="AT95" s="312"/>
      <c r="AU95" s="312"/>
      <c r="AV95" s="312"/>
      <c r="AW95" s="312"/>
      <c r="AX95" s="312"/>
      <c r="AY95" s="312"/>
      <c r="AZ95" s="312"/>
      <c r="BA95" s="312"/>
      <c r="BB95" s="312"/>
      <c r="BC95" s="312"/>
      <c r="BD95" s="312"/>
      <c r="BE95" s="312"/>
      <c r="BF95" s="312"/>
      <c r="BG95" s="312"/>
      <c r="BH95" s="312"/>
      <c r="BI95" s="312"/>
      <c r="BJ95" s="312"/>
      <c r="BK95" s="312"/>
      <c r="BL95" s="312"/>
      <c r="BM95" s="312"/>
      <c r="BN95" s="312"/>
      <c r="BO95" s="312"/>
      <c r="BP95" s="312"/>
      <c r="BQ95" s="312"/>
      <c r="BR95" s="312"/>
      <c r="BS95" s="26"/>
      <c r="BT95" s="26"/>
      <c r="BU95" s="26"/>
      <c r="BV95" s="26"/>
      <c r="BW95" s="26"/>
      <c r="BX95" s="26"/>
      <c r="BY95" s="26"/>
      <c r="BZ95" s="26"/>
      <c r="CA95" s="26"/>
      <c r="CB95" s="26"/>
      <c r="CC95" s="26"/>
      <c r="CD95" s="26"/>
      <c r="CE95" s="26"/>
      <c r="CF95" s="26"/>
      <c r="CG95" s="26"/>
    </row>
    <row r="96" spans="1:85" x14ac:dyDescent="0.25">
      <c r="A96" s="312"/>
      <c r="B96" s="312"/>
      <c r="C96" s="312"/>
      <c r="D96" s="312"/>
      <c r="E96" s="312"/>
      <c r="F96" s="312"/>
      <c r="G96" s="312"/>
      <c r="H96" s="312"/>
      <c r="I96" s="312"/>
      <c r="J96" s="312"/>
      <c r="K96" s="312"/>
      <c r="L96" s="312"/>
      <c r="M96" s="312"/>
      <c r="N96" s="312"/>
      <c r="O96" s="312"/>
      <c r="P96" s="312"/>
      <c r="Q96" s="312"/>
      <c r="R96" s="312"/>
      <c r="S96" s="312"/>
      <c r="T96" s="312"/>
      <c r="U96" s="312"/>
      <c r="V96" s="312"/>
      <c r="W96" s="312"/>
      <c r="X96" s="312"/>
      <c r="Y96" s="312"/>
      <c r="Z96" s="312"/>
      <c r="AA96" s="312"/>
      <c r="AB96" s="312"/>
      <c r="AC96" s="312"/>
      <c r="AD96" s="312"/>
      <c r="AE96" s="312"/>
      <c r="AF96" s="312"/>
      <c r="AG96" s="312"/>
      <c r="AH96" s="312"/>
      <c r="AI96" s="312"/>
      <c r="AJ96" s="312"/>
      <c r="AK96" s="312"/>
      <c r="AL96" s="312"/>
      <c r="AM96" s="312"/>
      <c r="AN96" s="312"/>
      <c r="AO96" s="312"/>
      <c r="AP96" s="312"/>
      <c r="AQ96" s="312"/>
      <c r="AR96" s="312"/>
      <c r="AS96" s="312"/>
      <c r="AT96" s="312"/>
      <c r="AU96" s="312"/>
      <c r="AV96" s="312"/>
      <c r="AW96" s="312"/>
      <c r="AX96" s="312"/>
      <c r="AY96" s="312"/>
      <c r="AZ96" s="312"/>
      <c r="BA96" s="312"/>
      <c r="BB96" s="312"/>
      <c r="BC96" s="312"/>
      <c r="BD96" s="312"/>
      <c r="BE96" s="312"/>
      <c r="BF96" s="312"/>
      <c r="BG96" s="312"/>
      <c r="BH96" s="312"/>
      <c r="BI96" s="312"/>
      <c r="BJ96" s="312"/>
      <c r="BK96" s="312"/>
      <c r="BL96" s="312"/>
      <c r="BM96" s="312"/>
      <c r="BN96" s="312"/>
      <c r="BO96" s="312"/>
      <c r="BP96" s="312"/>
      <c r="BQ96" s="312"/>
      <c r="BR96" s="312"/>
      <c r="BS96" s="26"/>
      <c r="BT96" s="26"/>
      <c r="BU96" s="26"/>
      <c r="BV96" s="26"/>
      <c r="BW96" s="26"/>
      <c r="BX96" s="26"/>
      <c r="BY96" s="26"/>
      <c r="BZ96" s="26"/>
      <c r="CA96" s="26"/>
      <c r="CB96" s="26"/>
      <c r="CC96" s="26"/>
      <c r="CD96" s="26"/>
      <c r="CE96" s="26"/>
      <c r="CF96" s="26"/>
      <c r="CG96" s="26"/>
    </row>
    <row r="97" spans="1:85" x14ac:dyDescent="0.25">
      <c r="A97" s="312"/>
      <c r="B97" s="312"/>
      <c r="C97" s="312"/>
      <c r="D97" s="312"/>
      <c r="E97" s="312"/>
      <c r="F97" s="312"/>
      <c r="G97" s="312"/>
      <c r="H97" s="312"/>
      <c r="I97" s="312"/>
      <c r="J97" s="312"/>
      <c r="K97" s="312"/>
      <c r="L97" s="312"/>
      <c r="M97" s="312"/>
      <c r="N97" s="312"/>
      <c r="O97" s="312"/>
      <c r="P97" s="312"/>
      <c r="Q97" s="312"/>
      <c r="R97" s="312"/>
      <c r="S97" s="312"/>
      <c r="T97" s="312"/>
      <c r="U97" s="312"/>
      <c r="V97" s="312"/>
      <c r="W97" s="312"/>
      <c r="X97" s="312"/>
      <c r="Y97" s="312"/>
      <c r="Z97" s="312"/>
      <c r="AA97" s="312"/>
      <c r="AB97" s="312"/>
      <c r="AC97" s="312"/>
      <c r="AD97" s="312"/>
      <c r="AE97" s="312"/>
      <c r="AF97" s="312"/>
      <c r="AG97" s="312"/>
      <c r="AH97" s="312"/>
      <c r="AI97" s="312"/>
      <c r="AJ97" s="312"/>
      <c r="AK97" s="312"/>
      <c r="AL97" s="312"/>
      <c r="AM97" s="312"/>
      <c r="AN97" s="312"/>
      <c r="AO97" s="312"/>
      <c r="AP97" s="312"/>
      <c r="AQ97" s="312"/>
      <c r="AR97" s="312"/>
      <c r="AS97" s="312"/>
      <c r="AT97" s="312"/>
      <c r="AU97" s="312"/>
      <c r="AV97" s="312"/>
      <c r="AW97" s="312"/>
      <c r="AX97" s="312"/>
      <c r="AY97" s="312"/>
      <c r="AZ97" s="312"/>
      <c r="BA97" s="312"/>
      <c r="BB97" s="312"/>
      <c r="BC97" s="312"/>
      <c r="BD97" s="312"/>
      <c r="BE97" s="312"/>
      <c r="BF97" s="312"/>
      <c r="BG97" s="312"/>
      <c r="BH97" s="312"/>
      <c r="BI97" s="312"/>
      <c r="BJ97" s="312"/>
      <c r="BK97" s="312"/>
      <c r="BL97" s="312"/>
      <c r="BM97" s="312"/>
      <c r="BN97" s="312"/>
      <c r="BO97" s="312"/>
      <c r="BP97" s="312"/>
      <c r="BQ97" s="312"/>
      <c r="BR97" s="312"/>
      <c r="BS97" s="26"/>
      <c r="BT97" s="26"/>
      <c r="BU97" s="26"/>
      <c r="BV97" s="26"/>
      <c r="BW97" s="26"/>
      <c r="BX97" s="26"/>
      <c r="BY97" s="26"/>
      <c r="BZ97" s="26"/>
      <c r="CA97" s="26"/>
      <c r="CB97" s="26"/>
      <c r="CC97" s="26"/>
      <c r="CD97" s="26"/>
      <c r="CE97" s="26"/>
      <c r="CF97" s="26"/>
      <c r="CG97" s="26"/>
    </row>
    <row r="98" spans="1:85" x14ac:dyDescent="0.25">
      <c r="A98" s="312"/>
      <c r="B98" s="312"/>
      <c r="C98" s="312"/>
      <c r="D98" s="312"/>
      <c r="E98" s="312"/>
      <c r="F98" s="312"/>
      <c r="G98" s="312"/>
      <c r="H98" s="312"/>
      <c r="I98" s="312"/>
      <c r="J98" s="312"/>
      <c r="K98" s="312"/>
      <c r="L98" s="312"/>
      <c r="M98" s="312"/>
      <c r="N98" s="312"/>
      <c r="O98" s="312"/>
      <c r="P98" s="312"/>
      <c r="Q98" s="312"/>
      <c r="R98" s="312"/>
      <c r="S98" s="312"/>
      <c r="T98" s="312"/>
      <c r="U98" s="312"/>
      <c r="V98" s="312"/>
      <c r="W98" s="312"/>
      <c r="X98" s="312"/>
      <c r="Y98" s="312"/>
      <c r="Z98" s="312"/>
      <c r="AA98" s="312"/>
      <c r="AB98" s="312"/>
      <c r="AC98" s="312"/>
      <c r="AD98" s="312"/>
      <c r="AE98" s="312"/>
      <c r="AF98" s="312"/>
      <c r="AG98" s="312"/>
      <c r="AH98" s="312"/>
      <c r="AI98" s="312"/>
      <c r="AJ98" s="312"/>
      <c r="AK98" s="312"/>
      <c r="AL98" s="312"/>
      <c r="AM98" s="312"/>
      <c r="AN98" s="312"/>
      <c r="AO98" s="312"/>
      <c r="AP98" s="312"/>
      <c r="AQ98" s="312"/>
      <c r="AR98" s="312"/>
      <c r="AS98" s="312"/>
      <c r="AT98" s="312"/>
      <c r="AU98" s="312"/>
      <c r="AV98" s="312"/>
      <c r="AW98" s="312"/>
      <c r="AX98" s="312"/>
      <c r="AY98" s="312"/>
      <c r="AZ98" s="312"/>
      <c r="BA98" s="312"/>
      <c r="BB98" s="312"/>
      <c r="BC98" s="312"/>
      <c r="BD98" s="312"/>
      <c r="BE98" s="312"/>
      <c r="BF98" s="312"/>
      <c r="BG98" s="312"/>
      <c r="BH98" s="312"/>
      <c r="BI98" s="312"/>
      <c r="BJ98" s="312"/>
      <c r="BK98" s="312"/>
      <c r="BL98" s="312"/>
      <c r="BM98" s="312"/>
      <c r="BN98" s="312"/>
      <c r="BO98" s="312"/>
      <c r="BP98" s="312"/>
      <c r="BQ98" s="312"/>
      <c r="BR98" s="312"/>
      <c r="BS98" s="26"/>
      <c r="BT98" s="26"/>
      <c r="BU98" s="26"/>
      <c r="BV98" s="26"/>
      <c r="BW98" s="26"/>
      <c r="BX98" s="26"/>
      <c r="BY98" s="26"/>
      <c r="BZ98" s="26"/>
      <c r="CA98" s="26"/>
      <c r="CB98" s="26"/>
      <c r="CC98" s="26"/>
      <c r="CD98" s="26"/>
      <c r="CE98" s="26"/>
      <c r="CF98" s="26"/>
      <c r="CG98" s="26"/>
    </row>
    <row r="99" spans="1:85" x14ac:dyDescent="0.25">
      <c r="A99" s="312"/>
      <c r="B99" s="312"/>
      <c r="C99" s="312"/>
      <c r="D99" s="312"/>
      <c r="E99" s="312"/>
      <c r="F99" s="312"/>
      <c r="G99" s="312"/>
      <c r="H99" s="312"/>
      <c r="I99" s="312"/>
      <c r="J99" s="312"/>
      <c r="K99" s="312"/>
      <c r="L99" s="312"/>
      <c r="M99" s="312"/>
      <c r="N99" s="312"/>
      <c r="O99" s="312"/>
      <c r="P99" s="312"/>
      <c r="Q99" s="312"/>
      <c r="R99" s="312"/>
      <c r="S99" s="312"/>
      <c r="T99" s="312"/>
      <c r="U99" s="312"/>
      <c r="V99" s="312"/>
      <c r="W99" s="312"/>
      <c r="X99" s="312"/>
      <c r="Y99" s="312"/>
      <c r="Z99" s="312"/>
      <c r="AA99" s="312"/>
      <c r="AB99" s="312"/>
      <c r="AC99" s="312"/>
      <c r="AD99" s="312"/>
      <c r="AE99" s="312"/>
      <c r="AF99" s="312"/>
      <c r="AG99" s="312"/>
      <c r="AH99" s="312"/>
      <c r="AI99" s="312"/>
      <c r="AJ99" s="312"/>
      <c r="AK99" s="312"/>
      <c r="AL99" s="312"/>
      <c r="AM99" s="312"/>
      <c r="AN99" s="312"/>
      <c r="AO99" s="312"/>
      <c r="AP99" s="312"/>
      <c r="AQ99" s="312"/>
      <c r="AR99" s="312"/>
      <c r="AS99" s="312"/>
      <c r="AT99" s="312"/>
      <c r="AU99" s="312"/>
      <c r="AV99" s="312"/>
      <c r="AW99" s="312"/>
      <c r="AX99" s="312"/>
      <c r="AY99" s="312"/>
      <c r="AZ99" s="312"/>
      <c r="BA99" s="312"/>
      <c r="BB99" s="312"/>
      <c r="BC99" s="312"/>
      <c r="BD99" s="312"/>
      <c r="BE99" s="312"/>
      <c r="BF99" s="312"/>
      <c r="BG99" s="312"/>
      <c r="BH99" s="312"/>
      <c r="BI99" s="312"/>
      <c r="BJ99" s="312"/>
      <c r="BK99" s="312"/>
      <c r="BL99" s="312"/>
      <c r="BM99" s="312"/>
      <c r="BN99" s="312"/>
      <c r="BO99" s="312"/>
      <c r="BP99" s="312"/>
      <c r="BQ99" s="312"/>
      <c r="BR99" s="312"/>
      <c r="BS99" s="26"/>
      <c r="BT99" s="26"/>
      <c r="BU99" s="26"/>
      <c r="BV99" s="26"/>
      <c r="BW99" s="26"/>
      <c r="BX99" s="26"/>
      <c r="BY99" s="26"/>
      <c r="BZ99" s="26"/>
      <c r="CA99" s="26"/>
      <c r="CB99" s="26"/>
      <c r="CC99" s="26"/>
      <c r="CD99" s="26"/>
      <c r="CE99" s="26"/>
      <c r="CF99" s="26"/>
      <c r="CG99" s="26"/>
    </row>
    <row r="100" spans="1:85" x14ac:dyDescent="0.25">
      <c r="A100" s="312"/>
      <c r="B100" s="312"/>
      <c r="C100" s="312"/>
      <c r="D100" s="312"/>
      <c r="E100" s="312"/>
      <c r="F100" s="312"/>
      <c r="G100" s="312"/>
      <c r="H100" s="312"/>
      <c r="I100" s="312"/>
      <c r="J100" s="312"/>
      <c r="K100" s="312"/>
      <c r="L100" s="312"/>
      <c r="M100" s="312"/>
      <c r="N100" s="312"/>
      <c r="O100" s="312"/>
      <c r="P100" s="312"/>
      <c r="Q100" s="312"/>
      <c r="R100" s="312"/>
      <c r="S100" s="312"/>
      <c r="T100" s="312"/>
      <c r="U100" s="312"/>
      <c r="V100" s="312"/>
      <c r="W100" s="312"/>
      <c r="X100" s="312"/>
      <c r="Y100" s="312"/>
      <c r="Z100" s="312"/>
      <c r="AA100" s="312"/>
      <c r="AB100" s="312"/>
      <c r="AC100" s="312"/>
      <c r="AD100" s="312"/>
      <c r="AE100" s="312"/>
      <c r="AF100" s="312"/>
      <c r="AG100" s="312"/>
      <c r="AH100" s="312"/>
      <c r="AI100" s="312"/>
      <c r="AJ100" s="312"/>
      <c r="AK100" s="312"/>
      <c r="AL100" s="312"/>
      <c r="AM100" s="312"/>
      <c r="AN100" s="312"/>
      <c r="AO100" s="312"/>
      <c r="AP100" s="312"/>
      <c r="AQ100" s="312"/>
      <c r="AR100" s="312"/>
      <c r="AS100" s="312"/>
      <c r="AT100" s="312"/>
      <c r="AU100" s="312"/>
      <c r="AV100" s="312"/>
      <c r="AW100" s="312"/>
      <c r="AX100" s="312"/>
      <c r="AY100" s="312"/>
      <c r="AZ100" s="312"/>
      <c r="BA100" s="312"/>
      <c r="BB100" s="312"/>
      <c r="BC100" s="312"/>
      <c r="BD100" s="312"/>
      <c r="BE100" s="312"/>
      <c r="BF100" s="312"/>
      <c r="BG100" s="312"/>
      <c r="BH100" s="312"/>
      <c r="BI100" s="312"/>
      <c r="BJ100" s="312"/>
      <c r="BK100" s="312"/>
      <c r="BL100" s="312"/>
      <c r="BM100" s="312"/>
      <c r="BN100" s="312"/>
      <c r="BO100" s="312"/>
      <c r="BP100" s="312"/>
      <c r="BQ100" s="312"/>
      <c r="BR100" s="312"/>
      <c r="BS100" s="26"/>
      <c r="BT100" s="26"/>
      <c r="BU100" s="26"/>
      <c r="BV100" s="26"/>
      <c r="BW100" s="26"/>
      <c r="BX100" s="26"/>
      <c r="BY100" s="26"/>
      <c r="BZ100" s="26"/>
      <c r="CA100" s="26"/>
      <c r="CB100" s="26"/>
      <c r="CC100" s="26"/>
      <c r="CD100" s="26"/>
      <c r="CE100" s="26"/>
      <c r="CF100" s="26"/>
      <c r="CG100" s="26"/>
    </row>
    <row r="101" spans="1:85" x14ac:dyDescent="0.25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  <c r="CG101" s="26"/>
    </row>
    <row r="102" spans="1:85" x14ac:dyDescent="0.25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26"/>
      <c r="BU102" s="26"/>
      <c r="BV102" s="26"/>
      <c r="BW102" s="26"/>
      <c r="BX102" s="26"/>
      <c r="BY102" s="26"/>
      <c r="BZ102" s="26"/>
      <c r="CA102" s="26"/>
      <c r="CB102" s="26"/>
      <c r="CC102" s="26"/>
      <c r="CD102" s="26"/>
      <c r="CE102" s="26"/>
      <c r="CF102" s="26"/>
      <c r="CG102" s="26"/>
    </row>
    <row r="103" spans="1:85" x14ac:dyDescent="0.25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  <c r="BP103" s="26"/>
      <c r="BQ103" s="26"/>
      <c r="BR103" s="26"/>
      <c r="BS103" s="26"/>
      <c r="BT103" s="26"/>
      <c r="BU103" s="26"/>
      <c r="BV103" s="26"/>
      <c r="BW103" s="26"/>
      <c r="BX103" s="26"/>
      <c r="BY103" s="26"/>
      <c r="BZ103" s="26"/>
      <c r="CA103" s="26"/>
      <c r="CB103" s="26"/>
      <c r="CC103" s="26"/>
      <c r="CD103" s="26"/>
      <c r="CE103" s="26"/>
      <c r="CF103" s="26"/>
      <c r="CG103" s="26"/>
    </row>
    <row r="104" spans="1:85" x14ac:dyDescent="0.25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26"/>
      <c r="BU104" s="26"/>
      <c r="BV104" s="26"/>
      <c r="BW104" s="26"/>
      <c r="BX104" s="26"/>
      <c r="BY104" s="26"/>
      <c r="BZ104" s="26"/>
      <c r="CA104" s="26"/>
      <c r="CB104" s="26"/>
      <c r="CC104" s="26"/>
      <c r="CD104" s="26"/>
      <c r="CE104" s="26"/>
      <c r="CF104" s="26"/>
      <c r="CG104" s="26"/>
    </row>
    <row r="105" spans="1:85" x14ac:dyDescent="0.25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26"/>
      <c r="BR105" s="26"/>
      <c r="BS105" s="26"/>
      <c r="BT105" s="26"/>
      <c r="BU105" s="26"/>
      <c r="BV105" s="26"/>
      <c r="BW105" s="26"/>
      <c r="BX105" s="26"/>
      <c r="BY105" s="26"/>
      <c r="BZ105" s="26"/>
      <c r="CA105" s="26"/>
      <c r="CB105" s="26"/>
      <c r="CC105" s="26"/>
      <c r="CD105" s="26"/>
      <c r="CE105" s="26"/>
      <c r="CF105" s="26"/>
      <c r="CG105" s="26"/>
    </row>
    <row r="106" spans="1:85" x14ac:dyDescent="0.25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26"/>
      <c r="BS106" s="26"/>
      <c r="BT106" s="26"/>
      <c r="BU106" s="26"/>
      <c r="BV106" s="26"/>
      <c r="BW106" s="26"/>
      <c r="BX106" s="26"/>
      <c r="BY106" s="26"/>
      <c r="BZ106" s="26"/>
      <c r="CA106" s="26"/>
      <c r="CB106" s="26"/>
      <c r="CC106" s="26"/>
      <c r="CD106" s="26"/>
      <c r="CE106" s="26"/>
      <c r="CF106" s="26"/>
      <c r="CG106" s="26"/>
    </row>
    <row r="107" spans="1:85" x14ac:dyDescent="0.25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  <c r="BT107" s="26"/>
      <c r="BU107" s="26"/>
      <c r="BV107" s="26"/>
      <c r="BW107" s="26"/>
      <c r="BX107" s="26"/>
      <c r="BY107" s="26"/>
      <c r="BZ107" s="26"/>
      <c r="CA107" s="26"/>
      <c r="CB107" s="26"/>
      <c r="CC107" s="26"/>
      <c r="CD107" s="26"/>
      <c r="CE107" s="26"/>
      <c r="CF107" s="26"/>
      <c r="CG107" s="26"/>
    </row>
    <row r="108" spans="1:85" x14ac:dyDescent="0.25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26"/>
      <c r="BU108" s="26"/>
      <c r="BV108" s="26"/>
      <c r="BW108" s="26"/>
      <c r="BX108" s="26"/>
      <c r="BY108" s="26"/>
      <c r="BZ108" s="26"/>
      <c r="CA108" s="26"/>
      <c r="CB108" s="26"/>
      <c r="CC108" s="26"/>
      <c r="CD108" s="26"/>
      <c r="CE108" s="26"/>
      <c r="CF108" s="26"/>
      <c r="CG108" s="26"/>
    </row>
    <row r="109" spans="1:85" x14ac:dyDescent="0.25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  <c r="BT109" s="26"/>
      <c r="BU109" s="26"/>
      <c r="BV109" s="26"/>
      <c r="BW109" s="26"/>
      <c r="BX109" s="26"/>
      <c r="BY109" s="26"/>
      <c r="BZ109" s="26"/>
      <c r="CA109" s="26"/>
      <c r="CB109" s="26"/>
      <c r="CC109" s="26"/>
      <c r="CD109" s="26"/>
      <c r="CE109" s="26"/>
      <c r="CF109" s="26"/>
      <c r="CG109" s="26"/>
    </row>
    <row r="110" spans="1:85" x14ac:dyDescent="0.25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26"/>
      <c r="BU110" s="26"/>
      <c r="BV110" s="26"/>
      <c r="BW110" s="26"/>
      <c r="BX110" s="26"/>
      <c r="BY110" s="26"/>
      <c r="BZ110" s="26"/>
      <c r="CA110" s="26"/>
      <c r="CB110" s="26"/>
      <c r="CC110" s="26"/>
      <c r="CD110" s="26"/>
      <c r="CE110" s="26"/>
      <c r="CF110" s="26"/>
      <c r="CG110" s="26"/>
    </row>
    <row r="111" spans="1:85" x14ac:dyDescent="0.25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26"/>
      <c r="BU111" s="26"/>
      <c r="BV111" s="26"/>
      <c r="BW111" s="26"/>
      <c r="BX111" s="26"/>
      <c r="BY111" s="26"/>
      <c r="BZ111" s="26"/>
      <c r="CA111" s="26"/>
      <c r="CB111" s="26"/>
      <c r="CC111" s="26"/>
      <c r="CD111" s="26"/>
      <c r="CE111" s="26"/>
      <c r="CF111" s="26"/>
      <c r="CG111" s="26"/>
    </row>
    <row r="112" spans="1:85" x14ac:dyDescent="0.25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</row>
    <row r="113" spans="1:85" x14ac:dyDescent="0.25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  <c r="BT113" s="26"/>
      <c r="BU113" s="26"/>
      <c r="BV113" s="26"/>
      <c r="BW113" s="26"/>
      <c r="BX113" s="26"/>
      <c r="BY113" s="26"/>
      <c r="BZ113" s="26"/>
      <c r="CA113" s="26"/>
      <c r="CB113" s="26"/>
      <c r="CC113" s="26"/>
      <c r="CD113" s="26"/>
      <c r="CE113" s="26"/>
      <c r="CF113" s="26"/>
      <c r="CG113" s="26"/>
    </row>
    <row r="114" spans="1:85" x14ac:dyDescent="0.25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6"/>
      <c r="BY114" s="26"/>
      <c r="BZ114" s="26"/>
      <c r="CA114" s="26"/>
      <c r="CB114" s="26"/>
      <c r="CC114" s="26"/>
      <c r="CD114" s="26"/>
      <c r="CE114" s="26"/>
      <c r="CF114" s="26"/>
      <c r="CG114" s="26"/>
    </row>
    <row r="115" spans="1:85" x14ac:dyDescent="0.25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  <c r="BV115" s="26"/>
      <c r="BW115" s="26"/>
      <c r="BX115" s="26"/>
      <c r="BY115" s="26"/>
      <c r="BZ115" s="26"/>
      <c r="CA115" s="26"/>
      <c r="CB115" s="26"/>
      <c r="CC115" s="26"/>
      <c r="CD115" s="26"/>
      <c r="CE115" s="26"/>
      <c r="CF115" s="26"/>
      <c r="CG115" s="26"/>
    </row>
    <row r="116" spans="1:85" x14ac:dyDescent="0.25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26"/>
      <c r="BS116" s="26"/>
      <c r="BT116" s="26"/>
      <c r="BU116" s="26"/>
      <c r="BV116" s="26"/>
      <c r="BW116" s="26"/>
      <c r="BX116" s="26"/>
      <c r="BY116" s="26"/>
      <c r="BZ116" s="26"/>
      <c r="CA116" s="26"/>
      <c r="CB116" s="26"/>
      <c r="CC116" s="26"/>
      <c r="CD116" s="26"/>
      <c r="CE116" s="26"/>
      <c r="CF116" s="26"/>
      <c r="CG116" s="26"/>
    </row>
    <row r="117" spans="1:85" x14ac:dyDescent="0.25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/>
      <c r="BH117" s="26"/>
      <c r="BI117" s="26"/>
      <c r="BJ117" s="26"/>
      <c r="BK117" s="26"/>
      <c r="BL117" s="26"/>
      <c r="BM117" s="26"/>
      <c r="BN117" s="26"/>
      <c r="BO117" s="26"/>
      <c r="BP117" s="26"/>
      <c r="BQ117" s="26"/>
      <c r="BR117" s="26"/>
      <c r="BS117" s="26"/>
      <c r="BT117" s="26"/>
      <c r="BU117" s="26"/>
      <c r="BV117" s="26"/>
      <c r="BW117" s="26"/>
      <c r="BX117" s="26"/>
      <c r="BY117" s="26"/>
      <c r="BZ117" s="26"/>
      <c r="CA117" s="26"/>
      <c r="CB117" s="26"/>
      <c r="CC117" s="26"/>
      <c r="CD117" s="26"/>
      <c r="CE117" s="26"/>
      <c r="CF117" s="26"/>
      <c r="CG117" s="26"/>
    </row>
    <row r="118" spans="1:85" x14ac:dyDescent="0.25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26"/>
      <c r="BR118" s="26"/>
      <c r="BS118" s="26"/>
      <c r="BT118" s="26"/>
      <c r="BU118" s="26"/>
      <c r="BV118" s="26"/>
      <c r="BW118" s="26"/>
      <c r="BX118" s="26"/>
      <c r="BY118" s="26"/>
      <c r="BZ118" s="26"/>
      <c r="CA118" s="26"/>
      <c r="CB118" s="26"/>
      <c r="CC118" s="26"/>
      <c r="CD118" s="26"/>
      <c r="CE118" s="26"/>
      <c r="CF118" s="26"/>
      <c r="CG118" s="26"/>
    </row>
    <row r="119" spans="1:85" x14ac:dyDescent="0.25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  <c r="BI119" s="26"/>
      <c r="BJ119" s="26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26"/>
      <c r="BZ119" s="26"/>
      <c r="CA119" s="26"/>
      <c r="CB119" s="26"/>
      <c r="CC119" s="26"/>
      <c r="CD119" s="26"/>
      <c r="CE119" s="26"/>
      <c r="CF119" s="26"/>
      <c r="CG119" s="26"/>
    </row>
    <row r="120" spans="1:85" x14ac:dyDescent="0.25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26"/>
      <c r="BF120" s="26"/>
      <c r="BG120" s="26"/>
      <c r="BH120" s="26"/>
      <c r="BI120" s="26"/>
      <c r="BJ120" s="26"/>
      <c r="BK120" s="26"/>
      <c r="BL120" s="26"/>
      <c r="BM120" s="26"/>
      <c r="BN120" s="26"/>
      <c r="BO120" s="26"/>
      <c r="BP120" s="26"/>
      <c r="BQ120" s="26"/>
      <c r="BR120" s="26"/>
      <c r="BS120" s="26"/>
      <c r="BT120" s="26"/>
      <c r="BU120" s="26"/>
      <c r="BV120" s="26"/>
      <c r="BW120" s="26"/>
      <c r="BX120" s="26"/>
      <c r="BY120" s="26"/>
      <c r="BZ120" s="26"/>
      <c r="CA120" s="26"/>
      <c r="CB120" s="26"/>
      <c r="CC120" s="26"/>
      <c r="CD120" s="26"/>
      <c r="CE120" s="26"/>
      <c r="CF120" s="26"/>
      <c r="CG120" s="26"/>
    </row>
    <row r="121" spans="1:85" x14ac:dyDescent="0.25">
      <c r="B121" s="26"/>
      <c r="AE121" s="26"/>
    </row>
    <row r="122" spans="1:85" x14ac:dyDescent="0.25">
      <c r="B122" s="26"/>
      <c r="AE122" s="26"/>
    </row>
    <row r="123" spans="1:85" x14ac:dyDescent="0.25">
      <c r="B123" s="26"/>
      <c r="AE123" s="26"/>
    </row>
    <row r="124" spans="1:85" x14ac:dyDescent="0.25">
      <c r="B124" s="26"/>
      <c r="AE124" s="26"/>
    </row>
    <row r="125" spans="1:85" x14ac:dyDescent="0.25">
      <c r="B125" s="26"/>
      <c r="AE125" s="26"/>
    </row>
    <row r="126" spans="1:85" x14ac:dyDescent="0.25">
      <c r="B126" s="26"/>
      <c r="AE126" s="26"/>
    </row>
    <row r="127" spans="1:85" x14ac:dyDescent="0.25">
      <c r="B127" s="26"/>
      <c r="AE127" s="26"/>
    </row>
  </sheetData>
  <sheetProtection algorithmName="SHA-512" hashValue="jc1f2IzPtzr6h/kdy5l1H2Jgt6fKD/vRr2GrVubCON+VlHSTwL+TCp3lJNRawZ+dLX6Rwak2RzffeI3AkEORrQ==" saltValue="wv6uH8kftUr2xXPEB+98NQ==" spinCount="100000" sheet="1" objects="1" scenarios="1" selectLockedCells="1"/>
  <mergeCells count="26">
    <mergeCell ref="N27:P27"/>
    <mergeCell ref="N29:P29"/>
    <mergeCell ref="N31:P31"/>
    <mergeCell ref="D5:Y5"/>
    <mergeCell ref="G24:L24"/>
    <mergeCell ref="G9:K10"/>
    <mergeCell ref="N9:V10"/>
    <mergeCell ref="W9:W10"/>
    <mergeCell ref="N24:P24"/>
    <mergeCell ref="G30:L30"/>
    <mergeCell ref="N33:P33"/>
    <mergeCell ref="B1:AB1"/>
    <mergeCell ref="R24:W24"/>
    <mergeCell ref="N30:P30"/>
    <mergeCell ref="N32:P32"/>
    <mergeCell ref="G26:L26"/>
    <mergeCell ref="N26:P26"/>
    <mergeCell ref="N28:P28"/>
    <mergeCell ref="R32:W32"/>
    <mergeCell ref="R28:W28"/>
    <mergeCell ref="R30:W30"/>
    <mergeCell ref="G32:L32"/>
    <mergeCell ref="G28:L28"/>
    <mergeCell ref="R26:W26"/>
    <mergeCell ref="G7:W7"/>
    <mergeCell ref="N25:P25"/>
  </mergeCells>
  <conditionalFormatting sqref="R30 R26 R32 R28">
    <cfRule type="expression" dxfId="87" priority="34">
      <formula>ISNA(R26)</formula>
    </cfRule>
    <cfRule type="cellIs" dxfId="86" priority="36" stopIfTrue="1" operator="greaterThan">
      <formula>0</formula>
    </cfRule>
  </conditionalFormatting>
  <conditionalFormatting sqref="R30 R26 R32 R28">
    <cfRule type="cellIs" dxfId="85" priority="35" operator="lessThanOrEqual">
      <formula>0</formula>
    </cfRule>
  </conditionalFormatting>
  <conditionalFormatting sqref="R30 R26 R32 R28">
    <cfRule type="expression" dxfId="84" priority="33">
      <formula>ISERROR(R26)</formula>
    </cfRule>
  </conditionalFormatting>
  <conditionalFormatting sqref="S12 S14 S16 S18">
    <cfRule type="expression" dxfId="83" priority="37">
      <formula>AND(ISNUMBER(W12),W12&lt;&gt;0)</formula>
    </cfRule>
  </conditionalFormatting>
  <conditionalFormatting sqref="W18">
    <cfRule type="expression" dxfId="82" priority="38">
      <formula>AND(OR(ISNUMBER(#REF!),ISNUMBER(#REF!),ISNUMBER(#REF!)),OR(#REF!&lt;&gt;0,#REF!&lt;&gt;0,#REF!&lt;&gt;0),OR(NOT(ISNUMBER(W18)),W18=0))</formula>
    </cfRule>
  </conditionalFormatting>
  <conditionalFormatting sqref="W12 W14 W16 W18">
    <cfRule type="expression" dxfId="81" priority="39">
      <formula>AND(OR(ISNUMBER(N12),ISNUMBER(P12),ISNUMBER(S12)),OR(N12&lt;&gt;0,P12&lt;&gt;0,S12&lt;&gt;0),OR(NOT(ISNUMBER(W12)),W12=0))</formula>
    </cfRule>
  </conditionalFormatting>
  <conditionalFormatting sqref="N12 N14 N16 N18">
    <cfRule type="expression" dxfId="80" priority="40">
      <formula>AND(ISNUMBER(W12),W12&lt;&gt;0)</formula>
    </cfRule>
  </conditionalFormatting>
  <conditionalFormatting sqref="P12 P14 P16 P18">
    <cfRule type="expression" dxfId="79" priority="41">
      <formula>AND(ISNUMBER(W12),W12&lt;&gt;0)</formula>
    </cfRule>
  </conditionalFormatting>
  <conditionalFormatting sqref="W14 W16">
    <cfRule type="expression" dxfId="78" priority="42">
      <formula>AND(OR(ISNUMBER(N14),ISNUMBER(P14),ISNUMBER(S14)),OR(N14&lt;&gt;0,P14&lt;&gt;0,S14&lt;&gt;0),OR(NOT(ISNUMBER(W14)),W14=0))</formula>
    </cfRule>
  </conditionalFormatting>
  <conditionalFormatting sqref="G32">
    <cfRule type="expression" dxfId="77" priority="5">
      <formula>ISERROR(G32)</formula>
    </cfRule>
    <cfRule type="expression" dxfId="76" priority="6">
      <formula>ISNA(G32)</formula>
    </cfRule>
  </conditionalFormatting>
  <conditionalFormatting sqref="G26">
    <cfRule type="cellIs" dxfId="75" priority="27" stopIfTrue="1" operator="equal">
      <formula>0</formula>
    </cfRule>
    <cfRule type="cellIs" dxfId="74" priority="28" stopIfTrue="1" operator="greaterThan">
      <formula>0</formula>
    </cfRule>
  </conditionalFormatting>
  <conditionalFormatting sqref="G26">
    <cfRule type="expression" dxfId="73" priority="25">
      <formula>ISERROR(G26)</formula>
    </cfRule>
    <cfRule type="expression" dxfId="72" priority="26">
      <formula>ISNA(G26)</formula>
    </cfRule>
  </conditionalFormatting>
  <conditionalFormatting sqref="G26">
    <cfRule type="expression" dxfId="71" priority="29">
      <formula>ISERROR(G26)</formula>
    </cfRule>
    <cfRule type="expression" dxfId="70" priority="30">
      <formula>ISNA(G26)</formula>
    </cfRule>
    <cfRule type="cellIs" dxfId="69" priority="31" stopIfTrue="1" operator="equal">
      <formula>0</formula>
    </cfRule>
    <cfRule type="cellIs" dxfId="68" priority="32" stopIfTrue="1" operator="greaterThan">
      <formula>0</formula>
    </cfRule>
  </conditionalFormatting>
  <conditionalFormatting sqref="G28">
    <cfRule type="cellIs" dxfId="67" priority="19" stopIfTrue="1" operator="equal">
      <formula>0</formula>
    </cfRule>
    <cfRule type="cellIs" dxfId="66" priority="20" stopIfTrue="1" operator="greaterThan">
      <formula>0</formula>
    </cfRule>
  </conditionalFormatting>
  <conditionalFormatting sqref="G28">
    <cfRule type="expression" dxfId="65" priority="17">
      <formula>ISERROR(G28)</formula>
    </cfRule>
    <cfRule type="expression" dxfId="64" priority="18">
      <formula>ISNA(G28)</formula>
    </cfRule>
  </conditionalFormatting>
  <conditionalFormatting sqref="G28">
    <cfRule type="expression" dxfId="63" priority="21">
      <formula>ISERROR(G28)</formula>
    </cfRule>
    <cfRule type="expression" dxfId="62" priority="22">
      <formula>ISNA(G28)</formula>
    </cfRule>
    <cfRule type="cellIs" dxfId="61" priority="23" stopIfTrue="1" operator="equal">
      <formula>0</formula>
    </cfRule>
    <cfRule type="cellIs" dxfId="60" priority="24" stopIfTrue="1" operator="greaterThan">
      <formula>0</formula>
    </cfRule>
  </conditionalFormatting>
  <conditionalFormatting sqref="G30">
    <cfRule type="expression" dxfId="59" priority="13">
      <formula>ISERROR(G30)</formula>
    </cfRule>
    <cfRule type="expression" dxfId="58" priority="14">
      <formula>ISNA(G30)</formula>
    </cfRule>
    <cfRule type="cellIs" dxfId="57" priority="15" stopIfTrue="1" operator="equal">
      <formula>0</formula>
    </cfRule>
    <cfRule type="cellIs" dxfId="56" priority="16" stopIfTrue="1" operator="greaterThan">
      <formula>0</formula>
    </cfRule>
  </conditionalFormatting>
  <conditionalFormatting sqref="G32">
    <cfRule type="cellIs" dxfId="55" priority="7" stopIfTrue="1" operator="equal">
      <formula>0</formula>
    </cfRule>
    <cfRule type="cellIs" dxfId="54" priority="8" stopIfTrue="1" operator="greaterThan">
      <formula>0</formula>
    </cfRule>
  </conditionalFormatting>
  <conditionalFormatting sqref="G32">
    <cfRule type="expression" dxfId="53" priority="9">
      <formula>ISERROR(G32)</formula>
    </cfRule>
    <cfRule type="expression" dxfId="52" priority="10">
      <formula>ISNA(G32)</formula>
    </cfRule>
    <cfRule type="cellIs" dxfId="51" priority="11" stopIfTrue="1" operator="equal">
      <formula>0</formula>
    </cfRule>
    <cfRule type="cellIs" dxfId="50" priority="12" stopIfTrue="1" operator="greaterThan">
      <formula>0</formula>
    </cfRule>
  </conditionalFormatting>
  <conditionalFormatting sqref="I12">
    <cfRule type="expression" dxfId="49" priority="4">
      <formula>AND(OR(I12&lt;1,I14=""),   OR(N12&gt;0,P12&gt;0,S12&gt;0, W12&gt;0))</formula>
    </cfRule>
  </conditionalFormatting>
  <conditionalFormatting sqref="I14 I16 I18">
    <cfRule type="expression" dxfId="48" priority="3">
      <formula>AND(OR(I14&lt;1,I14=""),   OR(N14&gt;0,P14&gt;0,S14&gt;0, W14&gt;0))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B7DB6-E27D-484C-BD67-8A30D3D00D0F}">
  <sheetPr>
    <pageSetUpPr fitToPage="1"/>
  </sheetPr>
  <dimension ref="A1:BB99"/>
  <sheetViews>
    <sheetView showGridLines="0" zoomScaleNormal="100" workbookViewId="0">
      <selection activeCell="AX11" sqref="AX11"/>
    </sheetView>
  </sheetViews>
  <sheetFormatPr baseColWidth="10" defaultRowHeight="14.25" x14ac:dyDescent="0.25"/>
  <cols>
    <col min="1" max="1" width="5.85546875" style="20" customWidth="1"/>
    <col min="2" max="2" width="10.28515625" style="19" customWidth="1"/>
    <col min="3" max="3" width="12.140625" style="19" customWidth="1"/>
    <col min="4" max="4" width="12.7109375" style="6" customWidth="1"/>
    <col min="5" max="5" width="10" style="6" customWidth="1"/>
    <col min="6" max="6" width="11.42578125" style="6"/>
    <col min="7" max="7" width="10" style="6" customWidth="1"/>
    <col min="8" max="8" width="11.42578125" style="6"/>
    <col min="9" max="9" width="10" style="6" customWidth="1"/>
    <col min="10" max="10" width="11.42578125" style="6"/>
    <col min="11" max="11" width="10" style="6" customWidth="1"/>
    <col min="12" max="12" width="11.42578125" style="6"/>
    <col min="13" max="13" width="10" style="6" customWidth="1"/>
    <col min="14" max="15" width="11.42578125" style="6"/>
    <col min="16" max="16" width="1.42578125" style="6" hidden="1" customWidth="1"/>
    <col min="17" max="17" width="1.42578125" style="19" hidden="1" customWidth="1"/>
    <col min="18" max="29" width="1.42578125" style="6" hidden="1" customWidth="1"/>
    <col min="30" max="30" width="3.140625" style="6" customWidth="1"/>
    <col min="31" max="31" width="2.28515625" style="19" customWidth="1"/>
    <col min="32" max="32" width="3" style="6" customWidth="1"/>
    <col min="33" max="33" width="1" style="6" customWidth="1"/>
    <col min="34" max="41" width="3" style="6" customWidth="1"/>
    <col min="42" max="42" width="7.85546875" style="6" customWidth="1"/>
    <col min="43" max="43" width="2.140625" style="6" customWidth="1"/>
    <col min="44" max="44" width="7.85546875" style="6" customWidth="1"/>
    <col min="45" max="45" width="2.140625" style="6" hidden="1" customWidth="1"/>
    <col min="46" max="46" width="1.7109375" style="6" customWidth="1"/>
    <col min="47" max="47" width="7.85546875" style="6" customWidth="1"/>
    <col min="48" max="48" width="2.140625" style="6" customWidth="1"/>
    <col min="49" max="49" width="1.140625" style="6" customWidth="1"/>
    <col min="50" max="50" width="6.42578125" style="6" customWidth="1"/>
    <col min="51" max="51" width="4.42578125" style="6" customWidth="1"/>
    <col min="52" max="53" width="2.140625" style="6" customWidth="1"/>
    <col min="54" max="54" width="5.5703125" style="6" customWidth="1"/>
    <col min="55" max="16384" width="11.42578125" style="6"/>
  </cols>
  <sheetData>
    <row r="1" spans="1:54" ht="30.75" customHeight="1" thickBot="1" x14ac:dyDescent="0.35">
      <c r="A1" s="1"/>
      <c r="B1" s="2"/>
      <c r="C1" s="216" t="s">
        <v>17</v>
      </c>
      <c r="D1" s="217" t="s">
        <v>72</v>
      </c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5" t="s">
        <v>0</v>
      </c>
      <c r="Q1" s="2"/>
      <c r="R1" s="2"/>
      <c r="S1" s="3"/>
      <c r="T1" s="3"/>
      <c r="U1" s="4"/>
      <c r="V1" s="4"/>
      <c r="W1" s="4"/>
      <c r="X1" s="4"/>
      <c r="Y1" s="4"/>
      <c r="Z1" s="4"/>
      <c r="AA1" s="4"/>
      <c r="AB1" s="4"/>
      <c r="AC1" s="4"/>
      <c r="AD1" s="4"/>
      <c r="AE1" s="2"/>
      <c r="AF1" s="2"/>
      <c r="AG1" s="3"/>
      <c r="AH1" s="3"/>
      <c r="AI1" s="4"/>
      <c r="AJ1" s="4"/>
      <c r="AK1" s="4"/>
      <c r="AL1" s="4"/>
      <c r="AM1" s="4"/>
      <c r="AN1" s="4"/>
    </row>
    <row r="2" spans="1:54" s="10" customFormat="1" ht="21" customHeight="1" thickBot="1" x14ac:dyDescent="0.4">
      <c r="A2" s="8"/>
      <c r="B2" s="9"/>
      <c r="C2" s="9"/>
      <c r="D2" s="9"/>
      <c r="E2" s="9"/>
      <c r="F2" s="9"/>
      <c r="G2" s="7"/>
      <c r="H2" s="7"/>
      <c r="I2" s="7"/>
      <c r="J2" s="7"/>
      <c r="K2" s="7"/>
      <c r="L2" s="7"/>
      <c r="M2" s="64"/>
      <c r="N2" s="64"/>
      <c r="O2" s="7"/>
      <c r="P2" s="7"/>
      <c r="Q2" s="9"/>
      <c r="R2" s="9"/>
      <c r="S2" s="9"/>
      <c r="T2" s="9"/>
      <c r="U2" s="7"/>
      <c r="V2" s="7"/>
      <c r="W2" s="7"/>
      <c r="X2" s="7"/>
      <c r="Y2" s="7"/>
      <c r="Z2" s="7"/>
      <c r="AA2" s="64"/>
      <c r="AB2" s="64"/>
      <c r="AC2" s="7"/>
      <c r="AD2" s="7"/>
      <c r="AE2" s="9"/>
      <c r="AF2" s="9"/>
      <c r="AG2" s="9"/>
      <c r="AH2" s="9"/>
      <c r="AI2" s="7"/>
      <c r="AJ2" s="7"/>
      <c r="AK2" s="7"/>
      <c r="AL2" s="7"/>
      <c r="AM2" s="7"/>
      <c r="AN2" s="7"/>
    </row>
    <row r="3" spans="1:54" s="13" customFormat="1" ht="27.75" customHeight="1" x14ac:dyDescent="0.25">
      <c r="A3" s="12"/>
      <c r="B3" s="9"/>
      <c r="C3" s="335" t="s">
        <v>51</v>
      </c>
      <c r="D3" s="336"/>
      <c r="E3" s="336"/>
      <c r="F3" s="336"/>
      <c r="G3" s="336"/>
      <c r="H3" s="336"/>
      <c r="I3" s="336"/>
      <c r="J3" s="336"/>
      <c r="K3" s="336"/>
      <c r="L3" s="336"/>
      <c r="M3" s="336"/>
      <c r="N3" s="67"/>
      <c r="O3" s="11"/>
      <c r="P3" s="11"/>
      <c r="Q3" s="335" t="s">
        <v>38</v>
      </c>
      <c r="R3" s="336"/>
      <c r="S3" s="336"/>
      <c r="T3" s="336"/>
      <c r="U3" s="336"/>
      <c r="V3" s="336"/>
      <c r="W3" s="336"/>
      <c r="X3" s="336"/>
      <c r="Y3" s="336"/>
      <c r="Z3" s="336"/>
      <c r="AA3" s="336"/>
      <c r="AB3" s="67"/>
      <c r="AC3" s="11"/>
      <c r="AD3" s="11"/>
      <c r="AE3" s="9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</row>
    <row r="4" spans="1:54" ht="15.75" x14ac:dyDescent="0.25">
      <c r="A4" s="14"/>
      <c r="B4" s="9"/>
      <c r="C4" s="333" t="s">
        <v>12</v>
      </c>
      <c r="D4" s="334"/>
      <c r="E4" s="334"/>
      <c r="F4" s="334"/>
      <c r="G4" s="334"/>
      <c r="H4" s="334"/>
      <c r="I4" s="334"/>
      <c r="J4" s="334"/>
      <c r="K4" s="334"/>
      <c r="L4" s="334"/>
      <c r="M4" s="334"/>
      <c r="N4" s="65"/>
      <c r="O4" s="4"/>
      <c r="P4" s="4"/>
      <c r="Q4" s="333" t="s">
        <v>12</v>
      </c>
      <c r="R4" s="334"/>
      <c r="S4" s="334"/>
      <c r="T4" s="334"/>
      <c r="U4" s="334"/>
      <c r="V4" s="334"/>
      <c r="W4" s="334"/>
      <c r="X4" s="334"/>
      <c r="Y4" s="334"/>
      <c r="Z4" s="334"/>
      <c r="AA4" s="334"/>
      <c r="AB4" s="65"/>
      <c r="AC4" s="4"/>
      <c r="AD4" s="4"/>
      <c r="AE4" s="9"/>
      <c r="AF4" s="53"/>
      <c r="AG4" s="53"/>
      <c r="AH4" s="53"/>
      <c r="AI4" s="245"/>
      <c r="AJ4" s="238"/>
      <c r="AK4" s="238"/>
      <c r="AL4" s="238"/>
      <c r="AM4" s="238"/>
      <c r="AN4" s="238"/>
      <c r="AO4" s="238"/>
      <c r="AP4" s="238" t="s">
        <v>70</v>
      </c>
      <c r="AQ4" s="238"/>
      <c r="AR4" s="238"/>
      <c r="AS4" s="238"/>
      <c r="AT4" s="238"/>
      <c r="AU4" s="238"/>
      <c r="AV4" s="238"/>
      <c r="AW4" s="238"/>
      <c r="AX4" s="238"/>
      <c r="AY4" s="238"/>
      <c r="AZ4" s="238"/>
      <c r="BA4" s="239"/>
      <c r="BB4" s="53"/>
    </row>
    <row r="5" spans="1:54" ht="15.75" x14ac:dyDescent="0.25">
      <c r="A5" s="4"/>
      <c r="B5" s="16"/>
      <c r="C5" s="66"/>
      <c r="D5" s="29"/>
      <c r="E5" s="29"/>
      <c r="F5" s="29"/>
      <c r="G5" s="29"/>
      <c r="H5" s="29"/>
      <c r="I5" s="29"/>
      <c r="J5" s="29"/>
      <c r="K5" s="30"/>
      <c r="L5" s="30"/>
      <c r="M5" s="30"/>
      <c r="N5" s="34"/>
      <c r="O5" s="4"/>
      <c r="P5" s="4"/>
      <c r="Q5" s="66"/>
      <c r="R5" s="29"/>
      <c r="S5" s="29"/>
      <c r="T5" s="29"/>
      <c r="U5" s="29"/>
      <c r="V5" s="29"/>
      <c r="W5" s="29"/>
      <c r="X5" s="29"/>
      <c r="Y5" s="30"/>
      <c r="Z5" s="30"/>
      <c r="AA5" s="30"/>
      <c r="AB5" s="34"/>
      <c r="AC5" s="4"/>
      <c r="AD5" s="4"/>
      <c r="AE5" s="9"/>
      <c r="AF5" s="53"/>
      <c r="AG5" s="53"/>
      <c r="AH5" s="53"/>
      <c r="AI5" s="235"/>
      <c r="AJ5" s="233"/>
      <c r="AK5" s="233"/>
      <c r="AL5" s="233"/>
      <c r="AM5" s="233"/>
      <c r="AN5" s="233"/>
      <c r="AO5" s="233"/>
      <c r="AP5" s="233"/>
      <c r="AQ5" s="233"/>
      <c r="AR5" s="233"/>
      <c r="AS5" s="233"/>
      <c r="AT5" s="233"/>
      <c r="AU5" s="233"/>
      <c r="AV5" s="233"/>
      <c r="AW5" s="233"/>
      <c r="AX5" s="233"/>
      <c r="AY5" s="233"/>
      <c r="AZ5" s="233"/>
      <c r="BA5" s="240"/>
      <c r="BB5" s="53"/>
    </row>
    <row r="6" spans="1:54" ht="16.5" customHeight="1" x14ac:dyDescent="0.25">
      <c r="A6" s="4"/>
      <c r="B6" s="16"/>
      <c r="C6" s="37"/>
      <c r="D6" s="301" t="s">
        <v>19</v>
      </c>
      <c r="E6" s="331" t="s">
        <v>22</v>
      </c>
      <c r="F6" s="303">
        <f>AP9</f>
        <v>200</v>
      </c>
      <c r="G6" s="328" t="s">
        <v>23</v>
      </c>
      <c r="H6" s="303">
        <f>F6+15</f>
        <v>215</v>
      </c>
      <c r="I6" s="328" t="s">
        <v>24</v>
      </c>
      <c r="J6" s="305">
        <f>H6+15</f>
        <v>230</v>
      </c>
      <c r="K6" s="27"/>
      <c r="L6" s="27"/>
      <c r="M6" s="27"/>
      <c r="N6" s="36"/>
      <c r="O6" s="4"/>
      <c r="P6" s="4"/>
      <c r="Q6" s="37"/>
      <c r="R6" s="61" t="s">
        <v>19</v>
      </c>
      <c r="S6" s="330" t="s">
        <v>22</v>
      </c>
      <c r="T6" s="293">
        <f>ROUND(F6*BERECHNUNG!$P$16,0)</f>
        <v>280</v>
      </c>
      <c r="U6" s="327" t="s">
        <v>23</v>
      </c>
      <c r="V6" s="296">
        <f>T6+15</f>
        <v>295</v>
      </c>
      <c r="W6" s="327" t="s">
        <v>24</v>
      </c>
      <c r="X6" s="297">
        <f>V6+15</f>
        <v>310</v>
      </c>
      <c r="Y6" s="27"/>
      <c r="Z6" s="38" t="s">
        <v>42</v>
      </c>
      <c r="AA6" s="215">
        <v>1.4</v>
      </c>
      <c r="AB6" s="36"/>
      <c r="AC6" s="4"/>
      <c r="AD6" s="4"/>
      <c r="AE6" s="9"/>
      <c r="AF6" s="53"/>
      <c r="AG6" s="53"/>
      <c r="AH6" s="53"/>
      <c r="AI6" s="236"/>
      <c r="AJ6" s="237"/>
      <c r="AK6" s="237"/>
      <c r="AL6" s="233"/>
      <c r="AM6" s="233"/>
      <c r="AN6" s="233"/>
      <c r="AO6" s="261"/>
      <c r="AP6" s="229" t="s">
        <v>22</v>
      </c>
      <c r="AQ6" s="233"/>
      <c r="AR6" s="229" t="s">
        <v>23</v>
      </c>
      <c r="AS6" s="229"/>
      <c r="AT6" s="233"/>
      <c r="AU6" s="229" t="s">
        <v>24</v>
      </c>
      <c r="AV6" s="233"/>
      <c r="AW6" s="234"/>
      <c r="AX6" s="247" t="s">
        <v>67</v>
      </c>
      <c r="AY6" s="244"/>
      <c r="AZ6" s="229"/>
      <c r="BA6" s="241"/>
      <c r="BB6" s="53"/>
    </row>
    <row r="7" spans="1:54" ht="15.75" x14ac:dyDescent="0.25">
      <c r="A7" s="4"/>
      <c r="B7" s="16"/>
      <c r="C7" s="37"/>
      <c r="D7" s="302" t="s">
        <v>29</v>
      </c>
      <c r="E7" s="331"/>
      <c r="F7" s="295"/>
      <c r="G7" s="328"/>
      <c r="H7" s="295"/>
      <c r="I7" s="328"/>
      <c r="J7" s="306"/>
      <c r="K7" s="27"/>
      <c r="L7" s="27"/>
      <c r="M7" s="27"/>
      <c r="N7" s="36"/>
      <c r="O7" s="4"/>
      <c r="P7" s="4"/>
      <c r="Q7" s="37"/>
      <c r="R7" s="72" t="s">
        <v>29</v>
      </c>
      <c r="S7" s="331"/>
      <c r="T7" s="295">
        <f>ROUND(F7*BERECHNUNG!$P$16,0)</f>
        <v>0</v>
      </c>
      <c r="U7" s="328"/>
      <c r="V7" s="295"/>
      <c r="W7" s="328"/>
      <c r="X7" s="295"/>
      <c r="Y7" s="27"/>
      <c r="Z7" s="27"/>
      <c r="AA7" s="27"/>
      <c r="AB7" s="36"/>
      <c r="AC7" s="4"/>
      <c r="AD7" s="4"/>
      <c r="AE7" s="9"/>
      <c r="AF7" s="53"/>
      <c r="AG7" s="53"/>
      <c r="AH7" s="53"/>
      <c r="AI7" s="235"/>
      <c r="AJ7" s="233"/>
      <c r="AK7" s="233"/>
      <c r="AL7" s="264" t="s">
        <v>18</v>
      </c>
      <c r="AM7" s="264"/>
      <c r="AN7" s="264"/>
      <c r="AO7" s="262"/>
      <c r="AP7" s="58">
        <v>200</v>
      </c>
      <c r="AQ7" s="233"/>
      <c r="AR7" s="291">
        <f>AP7+15</f>
        <v>215</v>
      </c>
      <c r="AS7" s="229"/>
      <c r="AT7" s="233"/>
      <c r="AU7" s="291">
        <f>AR7+15</f>
        <v>230</v>
      </c>
      <c r="AV7" s="233"/>
      <c r="AW7" s="233"/>
      <c r="AX7" s="325">
        <v>1.3378000000000001</v>
      </c>
      <c r="AY7" s="326"/>
      <c r="AZ7" s="233"/>
      <c r="BA7" s="240"/>
      <c r="BB7" s="53"/>
    </row>
    <row r="8" spans="1:54" ht="17.25" customHeight="1" x14ac:dyDescent="0.25">
      <c r="A8" s="4"/>
      <c r="B8" s="16"/>
      <c r="C8" s="37"/>
      <c r="D8" s="301" t="s">
        <v>18</v>
      </c>
      <c r="E8" s="331"/>
      <c r="F8" s="291">
        <f>AP7</f>
        <v>200</v>
      </c>
      <c r="G8" s="328"/>
      <c r="H8" s="291">
        <f>F8+15</f>
        <v>215</v>
      </c>
      <c r="I8" s="328"/>
      <c r="J8" s="307">
        <f>H8+15</f>
        <v>230</v>
      </c>
      <c r="K8" s="27"/>
      <c r="L8" s="27"/>
      <c r="M8" s="27"/>
      <c r="N8" s="36"/>
      <c r="O8" s="4"/>
      <c r="P8" s="4"/>
      <c r="Q8" s="37"/>
      <c r="R8" s="62" t="s">
        <v>18</v>
      </c>
      <c r="S8" s="331"/>
      <c r="T8" s="291">
        <f>ROUND(F8*BERECHNUNG!$P$16,0)</f>
        <v>280</v>
      </c>
      <c r="U8" s="328"/>
      <c r="V8" s="291">
        <f t="shared" ref="V8:V10" si="0">T8+15</f>
        <v>295</v>
      </c>
      <c r="W8" s="328"/>
      <c r="X8" s="298">
        <f t="shared" ref="X8:X10" si="1">V8+15</f>
        <v>310</v>
      </c>
      <c r="Y8" s="27"/>
      <c r="Z8" s="27"/>
      <c r="AA8" s="27"/>
      <c r="AB8" s="36"/>
      <c r="AC8" s="4"/>
      <c r="AD8" s="4"/>
      <c r="AE8" s="9"/>
      <c r="AF8" s="53"/>
      <c r="AG8" s="53"/>
      <c r="AH8" s="53"/>
      <c r="AI8" s="266" t="s">
        <v>16</v>
      </c>
      <c r="AJ8" s="267"/>
      <c r="AK8" s="267"/>
      <c r="AL8" s="264" t="s">
        <v>20</v>
      </c>
      <c r="AM8" s="264"/>
      <c r="AN8" s="264"/>
      <c r="AO8" s="262"/>
      <c r="AP8" s="58">
        <v>200</v>
      </c>
      <c r="AQ8" s="233"/>
      <c r="AR8" s="291">
        <f>AP8+15</f>
        <v>215</v>
      </c>
      <c r="AS8" s="229"/>
      <c r="AT8" s="233"/>
      <c r="AU8" s="291">
        <f>AR8+15</f>
        <v>230</v>
      </c>
      <c r="AV8" s="233"/>
      <c r="AW8" s="233"/>
      <c r="AX8" s="325">
        <v>1.3376999999999999</v>
      </c>
      <c r="AY8" s="326"/>
      <c r="AZ8" s="233"/>
      <c r="BA8" s="240"/>
      <c r="BB8" s="53"/>
    </row>
    <row r="9" spans="1:54" ht="18" customHeight="1" x14ac:dyDescent="0.25">
      <c r="A9" s="4"/>
      <c r="B9" s="16"/>
      <c r="C9" s="37"/>
      <c r="D9" s="301" t="s">
        <v>20</v>
      </c>
      <c r="E9" s="331"/>
      <c r="F9" s="291">
        <f>AP8</f>
        <v>200</v>
      </c>
      <c r="G9" s="328"/>
      <c r="H9" s="291">
        <f>F9+15</f>
        <v>215</v>
      </c>
      <c r="I9" s="328"/>
      <c r="J9" s="307">
        <f>H9+15</f>
        <v>230</v>
      </c>
      <c r="K9" s="27"/>
      <c r="L9" s="27"/>
      <c r="M9" s="27"/>
      <c r="N9" s="36"/>
      <c r="O9" s="4"/>
      <c r="P9" s="4"/>
      <c r="Q9" s="37"/>
      <c r="R9" s="62" t="s">
        <v>20</v>
      </c>
      <c r="S9" s="331"/>
      <c r="T9" s="291">
        <f>ROUND(F9*BERECHNUNG!$P$16,0)</f>
        <v>280</v>
      </c>
      <c r="U9" s="328"/>
      <c r="V9" s="291">
        <f t="shared" si="0"/>
        <v>295</v>
      </c>
      <c r="W9" s="328"/>
      <c r="X9" s="298">
        <f t="shared" si="1"/>
        <v>310</v>
      </c>
      <c r="Y9" s="27"/>
      <c r="Z9" s="27"/>
      <c r="AA9" s="27"/>
      <c r="AB9" s="36"/>
      <c r="AC9" s="4"/>
      <c r="AD9" s="4"/>
      <c r="AE9" s="9"/>
      <c r="AF9" s="53"/>
      <c r="AG9" s="53"/>
      <c r="AH9" s="53"/>
      <c r="AI9" s="266"/>
      <c r="AJ9" s="267"/>
      <c r="AK9" s="267"/>
      <c r="AL9" s="264" t="s">
        <v>19</v>
      </c>
      <c r="AM9" s="264"/>
      <c r="AN9" s="264"/>
      <c r="AO9" s="262"/>
      <c r="AP9" s="58">
        <v>200</v>
      </c>
      <c r="AQ9" s="233"/>
      <c r="AR9" s="291">
        <f>AP9+15</f>
        <v>215</v>
      </c>
      <c r="AS9" s="229"/>
      <c r="AT9" s="233"/>
      <c r="AU9" s="291">
        <f>AR9+15</f>
        <v>230</v>
      </c>
      <c r="AV9" s="233"/>
      <c r="AW9" s="233"/>
      <c r="AX9" s="325">
        <v>1.3376999999999999</v>
      </c>
      <c r="AY9" s="326"/>
      <c r="AZ9" s="233"/>
      <c r="BA9" s="240"/>
      <c r="BB9" s="53"/>
    </row>
    <row r="10" spans="1:54" ht="15.75" x14ac:dyDescent="0.25">
      <c r="A10" s="4"/>
      <c r="B10" s="16"/>
      <c r="C10" s="37"/>
      <c r="D10" s="301" t="s">
        <v>21</v>
      </c>
      <c r="E10" s="331"/>
      <c r="F10" s="304">
        <f>AP10</f>
        <v>200</v>
      </c>
      <c r="G10" s="328"/>
      <c r="H10" s="304">
        <f>F10+15</f>
        <v>215</v>
      </c>
      <c r="I10" s="328"/>
      <c r="J10" s="308">
        <f>H10+15</f>
        <v>230</v>
      </c>
      <c r="K10" s="27"/>
      <c r="L10" s="27"/>
      <c r="M10" s="27"/>
      <c r="N10" s="36"/>
      <c r="O10" s="4"/>
      <c r="P10" s="4"/>
      <c r="Q10" s="37"/>
      <c r="R10" s="63" t="s">
        <v>21</v>
      </c>
      <c r="S10" s="332"/>
      <c r="T10" s="294">
        <f>ROUND(F10*BERECHNUNG!$P$16,0)</f>
        <v>280</v>
      </c>
      <c r="U10" s="329"/>
      <c r="V10" s="294">
        <f t="shared" si="0"/>
        <v>295</v>
      </c>
      <c r="W10" s="329"/>
      <c r="X10" s="299">
        <f t="shared" si="1"/>
        <v>310</v>
      </c>
      <c r="Y10" s="27"/>
      <c r="Z10" s="27"/>
      <c r="AA10" s="27"/>
      <c r="AB10" s="36"/>
      <c r="AC10" s="4"/>
      <c r="AD10" s="4"/>
      <c r="AE10" s="9"/>
      <c r="AF10" s="53"/>
      <c r="AG10" s="53"/>
      <c r="AH10" s="53"/>
      <c r="AI10" s="235"/>
      <c r="AJ10" s="233"/>
      <c r="AK10" s="233"/>
      <c r="AL10" s="264" t="s">
        <v>21</v>
      </c>
      <c r="AM10" s="264"/>
      <c r="AN10" s="264"/>
      <c r="AO10" s="262"/>
      <c r="AP10" s="58">
        <v>200</v>
      </c>
      <c r="AQ10" s="233"/>
      <c r="AR10" s="291">
        <f>AP10+15</f>
        <v>215</v>
      </c>
      <c r="AS10" s="229"/>
      <c r="AT10" s="233"/>
      <c r="AU10" s="291">
        <f>AR10+15</f>
        <v>230</v>
      </c>
      <c r="AV10" s="233"/>
      <c r="AW10" s="233"/>
      <c r="AX10" s="325">
        <v>1.3376999999999999</v>
      </c>
      <c r="AY10" s="326"/>
      <c r="AZ10" s="233"/>
      <c r="BA10" s="240"/>
      <c r="BB10" s="53"/>
    </row>
    <row r="11" spans="1:54" ht="19.5" customHeight="1" x14ac:dyDescent="0.25">
      <c r="A11" s="4"/>
      <c r="B11" s="16"/>
      <c r="C11" s="37"/>
      <c r="D11" s="227" t="s">
        <v>19</v>
      </c>
      <c r="E11" s="227"/>
      <c r="F11" s="227"/>
      <c r="G11" s="227"/>
      <c r="H11" s="227" t="s">
        <v>18</v>
      </c>
      <c r="I11" s="227"/>
      <c r="J11" s="227" t="s">
        <v>20</v>
      </c>
      <c r="K11" s="228"/>
      <c r="L11" s="228" t="s">
        <v>21</v>
      </c>
      <c r="M11" s="27"/>
      <c r="N11" s="36"/>
      <c r="O11" s="4"/>
      <c r="P11" s="4"/>
      <c r="Q11" s="37"/>
      <c r="R11" s="226" t="s">
        <v>19</v>
      </c>
      <c r="S11" s="226"/>
      <c r="T11" s="226"/>
      <c r="U11" s="227"/>
      <c r="V11" s="227" t="s">
        <v>18</v>
      </c>
      <c r="W11" s="227"/>
      <c r="X11" s="227" t="s">
        <v>20</v>
      </c>
      <c r="Y11" s="228"/>
      <c r="Z11" s="228" t="s">
        <v>21</v>
      </c>
      <c r="AA11" s="27"/>
      <c r="AB11" s="36"/>
      <c r="AC11" s="4"/>
      <c r="AD11" s="4"/>
      <c r="AE11" s="9"/>
      <c r="AF11" s="53"/>
      <c r="AG11" s="53"/>
      <c r="AH11" s="53"/>
      <c r="AI11" s="246"/>
      <c r="AJ11" s="242"/>
      <c r="AK11" s="242"/>
      <c r="AL11" s="265"/>
      <c r="AM11" s="265"/>
      <c r="AN11" s="265"/>
      <c r="AO11" s="263"/>
      <c r="AP11" s="242"/>
      <c r="AQ11" s="242"/>
      <c r="AR11" s="242"/>
      <c r="AS11" s="229"/>
      <c r="AT11" s="242"/>
      <c r="AU11" s="242"/>
      <c r="AV11" s="242"/>
      <c r="AW11" s="242"/>
      <c r="AX11" s="242"/>
      <c r="AY11" s="242"/>
      <c r="AZ11" s="242"/>
      <c r="BA11" s="243"/>
      <c r="BB11" s="53"/>
    </row>
    <row r="12" spans="1:54" ht="15.75" x14ac:dyDescent="0.25">
      <c r="A12" s="4"/>
      <c r="B12" s="15"/>
      <c r="C12" s="78" t="s">
        <v>65</v>
      </c>
      <c r="D12" s="311">
        <f>AX9</f>
        <v>1.3376999999999999</v>
      </c>
      <c r="E12" s="300"/>
      <c r="F12" s="310"/>
      <c r="G12" s="27"/>
      <c r="H12" s="310">
        <f>AX7</f>
        <v>1.3378000000000001</v>
      </c>
      <c r="I12" s="27"/>
      <c r="J12" s="310">
        <f>AX8</f>
        <v>1.3376999999999999</v>
      </c>
      <c r="K12" s="27"/>
      <c r="L12" s="309">
        <f>AX10</f>
        <v>1.3376999999999999</v>
      </c>
      <c r="M12" s="27"/>
      <c r="N12" s="36"/>
      <c r="O12" s="4"/>
      <c r="P12" s="4"/>
      <c r="Q12" s="78" t="s">
        <v>65</v>
      </c>
      <c r="R12" s="60" t="e">
        <f>'HVM-RECHNER_2026'!#REF!</f>
        <v>#REF!</v>
      </c>
      <c r="S12" s="59"/>
      <c r="T12" s="60"/>
      <c r="U12" s="227"/>
      <c r="V12" s="60" t="e">
        <f>'HVM-RECHNER_2026'!#REF!</f>
        <v>#REF!</v>
      </c>
      <c r="W12" s="27"/>
      <c r="X12" s="60" t="e">
        <f>'HVM-RECHNER_2026'!#REF!</f>
        <v>#REF!</v>
      </c>
      <c r="Y12" s="27"/>
      <c r="Z12" s="60" t="e">
        <f>'HVM-RECHNER_2026'!#REF!</f>
        <v>#REF!</v>
      </c>
      <c r="AA12" s="27"/>
      <c r="AB12" s="36"/>
      <c r="AC12" s="4"/>
      <c r="AD12" s="4"/>
      <c r="AE12" s="9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</row>
    <row r="13" spans="1:54" ht="20.25" customHeight="1" x14ac:dyDescent="0.35">
      <c r="A13" s="17"/>
      <c r="B13" s="17"/>
      <c r="C13" s="38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36"/>
      <c r="O13" s="4"/>
      <c r="P13" s="4"/>
      <c r="Q13" s="38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36"/>
      <c r="AC13" s="4"/>
      <c r="AD13" s="4"/>
      <c r="AE13" s="9"/>
      <c r="AF13" s="9"/>
      <c r="AG13" s="9"/>
      <c r="AH13" s="9"/>
      <c r="AI13" s="7"/>
      <c r="AJ13" s="7"/>
      <c r="AK13" s="7"/>
      <c r="AL13" s="7"/>
      <c r="AM13" s="7"/>
      <c r="AN13" s="7"/>
      <c r="AO13" s="10"/>
    </row>
    <row r="14" spans="1:54" ht="20.25" x14ac:dyDescent="0.35">
      <c r="A14" s="4"/>
      <c r="B14" s="15"/>
      <c r="C14" s="348" t="s">
        <v>2</v>
      </c>
      <c r="D14" s="27"/>
      <c r="E14" s="28" t="s">
        <v>19</v>
      </c>
      <c r="F14" s="33">
        <f>'HVM-RECHNER_2026'!I16</f>
        <v>0</v>
      </c>
      <c r="G14" s="73" t="s">
        <v>18</v>
      </c>
      <c r="H14" s="33">
        <f>'HVM-RECHNER_2026'!I12</f>
        <v>0</v>
      </c>
      <c r="I14" s="73" t="s">
        <v>21</v>
      </c>
      <c r="J14" s="33">
        <f>'HVM-RECHNER_2026'!I18</f>
        <v>0</v>
      </c>
      <c r="K14" s="28"/>
      <c r="L14" s="27"/>
      <c r="M14" s="27"/>
      <c r="N14" s="36"/>
      <c r="O14" s="4"/>
      <c r="P14" s="4"/>
      <c r="Q14" s="348" t="s">
        <v>2</v>
      </c>
      <c r="R14" s="27"/>
      <c r="S14" s="28" t="s">
        <v>19</v>
      </c>
      <c r="T14" s="33" t="e">
        <f>'HVM-RECHNER_2026'!#REF!</f>
        <v>#REF!</v>
      </c>
      <c r="U14" s="73" t="s">
        <v>18</v>
      </c>
      <c r="V14" s="33" t="e">
        <f>'HVM-RECHNER_2026'!#REF!</f>
        <v>#REF!</v>
      </c>
      <c r="W14" s="73" t="s">
        <v>21</v>
      </c>
      <c r="X14" s="33" t="e">
        <f>'HVM-RECHNER_2026'!#REF!</f>
        <v>#REF!</v>
      </c>
      <c r="Y14" s="28"/>
      <c r="Z14" s="27"/>
      <c r="AA14" s="27"/>
      <c r="AB14" s="36"/>
      <c r="AC14" s="4"/>
      <c r="AD14" s="4"/>
      <c r="AE14" s="9"/>
      <c r="AF14" s="9"/>
      <c r="AG14" s="9"/>
      <c r="AH14" s="9"/>
      <c r="AI14" s="7"/>
      <c r="AJ14" s="7"/>
      <c r="AK14" s="7"/>
      <c r="AL14" s="7"/>
      <c r="AM14" s="7"/>
      <c r="AN14" s="7"/>
      <c r="AO14" s="10"/>
    </row>
    <row r="15" spans="1:54" ht="20.25" x14ac:dyDescent="0.35">
      <c r="A15" s="4"/>
      <c r="B15" s="4"/>
      <c r="C15" s="348"/>
      <c r="D15" s="27"/>
      <c r="E15" s="76" t="s">
        <v>29</v>
      </c>
      <c r="F15" s="75"/>
      <c r="G15" s="73" t="s">
        <v>20</v>
      </c>
      <c r="H15" s="33">
        <f>'HVM-RECHNER_2026'!I14</f>
        <v>0</v>
      </c>
      <c r="I15" s="27"/>
      <c r="J15" s="27"/>
      <c r="K15" s="28"/>
      <c r="L15" s="27"/>
      <c r="M15" s="27"/>
      <c r="N15" s="36"/>
      <c r="O15" s="4"/>
      <c r="P15" s="4"/>
      <c r="Q15" s="348"/>
      <c r="R15" s="27"/>
      <c r="S15" s="76" t="s">
        <v>29</v>
      </c>
      <c r="T15" s="75"/>
      <c r="U15" s="73" t="s">
        <v>20</v>
      </c>
      <c r="V15" s="33" t="e">
        <f>'HVM-RECHNER_2026'!#REF!</f>
        <v>#REF!</v>
      </c>
      <c r="W15" s="27"/>
      <c r="X15" s="27"/>
      <c r="Y15" s="28"/>
      <c r="Z15" s="27"/>
      <c r="AA15" s="27"/>
      <c r="AB15" s="36"/>
      <c r="AC15" s="4"/>
      <c r="AD15" s="4"/>
      <c r="AE15" s="9"/>
      <c r="AF15" s="9"/>
      <c r="AG15" s="9"/>
      <c r="AH15" s="9"/>
      <c r="AI15" s="7"/>
      <c r="AJ15" s="7"/>
      <c r="AK15" s="7"/>
      <c r="AL15" s="7"/>
      <c r="AM15" s="7"/>
      <c r="AN15" s="7"/>
      <c r="AO15" s="10"/>
    </row>
    <row r="16" spans="1:54" ht="14.25" customHeight="1" x14ac:dyDescent="0.35">
      <c r="A16" s="4"/>
      <c r="B16" s="4"/>
      <c r="C16" s="3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36"/>
      <c r="O16" s="4"/>
      <c r="P16" s="4"/>
      <c r="Q16" s="3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36"/>
      <c r="AC16" s="4"/>
      <c r="AD16" s="4"/>
      <c r="AE16" s="9"/>
      <c r="AF16" s="9"/>
      <c r="AG16" s="9"/>
      <c r="AH16" s="9"/>
      <c r="AI16" s="7"/>
      <c r="AJ16" s="7"/>
      <c r="AK16" s="7"/>
      <c r="AL16" s="7"/>
      <c r="AM16" s="7"/>
      <c r="AN16" s="7"/>
      <c r="AO16" s="10"/>
    </row>
    <row r="17" spans="1:41" ht="20.25" x14ac:dyDescent="0.35">
      <c r="A17" s="4"/>
      <c r="B17" s="4"/>
      <c r="C17" s="37" t="s">
        <v>11</v>
      </c>
      <c r="D17" s="28" t="s">
        <v>3</v>
      </c>
      <c r="E17" s="32"/>
      <c r="F17" s="28" t="s">
        <v>5</v>
      </c>
      <c r="G17" s="28"/>
      <c r="H17" s="28" t="s">
        <v>4</v>
      </c>
      <c r="I17" s="31"/>
      <c r="J17" s="28" t="s">
        <v>6</v>
      </c>
      <c r="K17" s="27"/>
      <c r="L17" s="28" t="s">
        <v>9</v>
      </c>
      <c r="M17" s="28"/>
      <c r="N17" s="39"/>
      <c r="O17" s="4"/>
      <c r="P17" s="4"/>
      <c r="Q17" s="37" t="s">
        <v>11</v>
      </c>
      <c r="R17" s="28" t="s">
        <v>3</v>
      </c>
      <c r="S17" s="32"/>
      <c r="T17" s="28" t="s">
        <v>5</v>
      </c>
      <c r="U17" s="28"/>
      <c r="V17" s="28" t="s">
        <v>4</v>
      </c>
      <c r="W17" s="31"/>
      <c r="X17" s="28" t="s">
        <v>6</v>
      </c>
      <c r="Y17" s="27"/>
      <c r="Z17" s="28" t="s">
        <v>9</v>
      </c>
      <c r="AA17" s="28"/>
      <c r="AB17" s="39"/>
      <c r="AC17" s="4"/>
      <c r="AD17" s="4"/>
      <c r="AE17" s="9"/>
      <c r="AF17" s="9"/>
      <c r="AG17" s="9"/>
      <c r="AH17" s="9"/>
      <c r="AI17" s="7"/>
      <c r="AJ17" s="7"/>
      <c r="AK17" s="7"/>
      <c r="AL17" s="7"/>
      <c r="AM17" s="7"/>
      <c r="AN17" s="7"/>
      <c r="AO17" s="10"/>
    </row>
    <row r="18" spans="1:41" ht="20.25" x14ac:dyDescent="0.35">
      <c r="A18" s="4"/>
      <c r="B18" s="4"/>
      <c r="C18" s="77" t="s">
        <v>19</v>
      </c>
      <c r="D18" s="33">
        <f>IF('HVM-RECHNER_2026'!N16="","",'HVM-RECHNER_2026'!N16)</f>
        <v>0</v>
      </c>
      <c r="E18" s="27"/>
      <c r="F18" s="33">
        <f>IF('HVM-RECHNER_2026'!P16="","",'HVM-RECHNER_2026'!P16)</f>
        <v>0</v>
      </c>
      <c r="G18" s="27"/>
      <c r="H18" s="33">
        <f>IF('HVM-RECHNER_2026'!S16="","",'HVM-RECHNER_2026'!S16)</f>
        <v>0</v>
      </c>
      <c r="I18" s="31"/>
      <c r="J18" s="33">
        <f>IF('HVM-RECHNER_2026'!W16="","",'HVM-RECHNER_2026'!W16)</f>
        <v>0</v>
      </c>
      <c r="K18" s="27"/>
      <c r="L18" s="33">
        <f>IF(AND(ISNUMBER(J18),J18&lt;&gt;0),J18,SUM(D18,F18,H18))</f>
        <v>0</v>
      </c>
      <c r="M18" s="28"/>
      <c r="N18" s="39"/>
      <c r="O18" s="4"/>
      <c r="P18" s="4"/>
      <c r="Q18" s="77" t="s">
        <v>19</v>
      </c>
      <c r="R18" s="33" t="e">
        <f>IF('HVM-RECHNER_2026'!#REF!="","",'HVM-RECHNER_2026'!#REF!)</f>
        <v>#REF!</v>
      </c>
      <c r="S18" s="27"/>
      <c r="T18" s="33" t="e">
        <f>IF('HVM-RECHNER_2026'!#REF!="","",'HVM-RECHNER_2026'!#REF!)</f>
        <v>#REF!</v>
      </c>
      <c r="U18" s="27"/>
      <c r="V18" s="33" t="e">
        <f>IF('HVM-RECHNER_2026'!#REF!="","",'HVM-RECHNER_2026'!#REF!)</f>
        <v>#REF!</v>
      </c>
      <c r="W18" s="31"/>
      <c r="X18" s="33" t="e">
        <f>IF('HVM-RECHNER_2026'!#REF!="","",'HVM-RECHNER_2026'!#REF!)</f>
        <v>#REF!</v>
      </c>
      <c r="Y18" s="27"/>
      <c r="Z18" s="33" t="e">
        <f>IF(AND(ISNUMBER(X18),X18&lt;&gt;0),X18,SUM(R18,T18,V18))</f>
        <v>#REF!</v>
      </c>
      <c r="AA18" s="28"/>
      <c r="AB18" s="39"/>
      <c r="AC18" s="4"/>
      <c r="AD18" s="4"/>
      <c r="AE18" s="9"/>
      <c r="AF18" s="9"/>
      <c r="AG18" s="9"/>
      <c r="AH18" s="9"/>
      <c r="AI18" s="7"/>
      <c r="AJ18" s="7"/>
      <c r="AK18" s="7"/>
      <c r="AL18" s="7"/>
      <c r="AM18" s="7"/>
      <c r="AN18" s="7"/>
      <c r="AO18" s="10"/>
    </row>
    <row r="19" spans="1:41" ht="20.25" x14ac:dyDescent="0.35">
      <c r="A19" s="4"/>
      <c r="B19" s="4"/>
      <c r="C19" s="78" t="s">
        <v>29</v>
      </c>
      <c r="D19" s="74"/>
      <c r="E19" s="27"/>
      <c r="F19" s="74"/>
      <c r="G19" s="27"/>
      <c r="H19" s="74"/>
      <c r="I19" s="31"/>
      <c r="J19" s="74"/>
      <c r="K19" s="27"/>
      <c r="L19" s="74"/>
      <c r="M19" s="28"/>
      <c r="N19" s="39"/>
      <c r="O19" s="4"/>
      <c r="P19" s="4"/>
      <c r="Q19" s="78" t="s">
        <v>29</v>
      </c>
      <c r="R19" s="74"/>
      <c r="S19" s="27"/>
      <c r="T19" s="74"/>
      <c r="U19" s="27"/>
      <c r="V19" s="74"/>
      <c r="W19" s="31"/>
      <c r="X19" s="74"/>
      <c r="Y19" s="27"/>
      <c r="Z19" s="74"/>
      <c r="AA19" s="28"/>
      <c r="AB19" s="39"/>
      <c r="AC19" s="4"/>
      <c r="AD19" s="4"/>
      <c r="AE19" s="9"/>
      <c r="AF19" s="9"/>
      <c r="AG19" s="9"/>
      <c r="AH19" s="9"/>
      <c r="AI19" s="7"/>
      <c r="AJ19" s="7"/>
      <c r="AK19" s="7"/>
      <c r="AL19" s="7"/>
      <c r="AM19" s="7"/>
      <c r="AN19" s="7"/>
      <c r="AO19" s="10"/>
    </row>
    <row r="20" spans="1:41" ht="20.25" x14ac:dyDescent="0.35">
      <c r="A20" s="4"/>
      <c r="B20" s="4"/>
      <c r="C20" s="78" t="s">
        <v>18</v>
      </c>
      <c r="D20" s="33">
        <f>IF('HVM-RECHNER_2026'!N12="","",'HVM-RECHNER_2026'!N12)</f>
        <v>0</v>
      </c>
      <c r="E20" s="27"/>
      <c r="F20" s="33">
        <f>IF('HVM-RECHNER_2026'!P12="","",'HVM-RECHNER_2026'!P12)</f>
        <v>0</v>
      </c>
      <c r="G20" s="27"/>
      <c r="H20" s="33">
        <f>IF('HVM-RECHNER_2026'!S12="","",'HVM-RECHNER_2026'!S12)</f>
        <v>0</v>
      </c>
      <c r="I20" s="31"/>
      <c r="J20" s="33">
        <f>IF('HVM-RECHNER_2026'!W12="","",'HVM-RECHNER_2026'!W12)</f>
        <v>0</v>
      </c>
      <c r="K20" s="27"/>
      <c r="L20" s="33">
        <f>IF(AND(ISNUMBER(J20),J20&lt;&gt;0),J20,SUM(D20,F20,H20))</f>
        <v>0</v>
      </c>
      <c r="M20" s="28"/>
      <c r="N20" s="39"/>
      <c r="O20" s="4"/>
      <c r="P20" s="4"/>
      <c r="Q20" s="78" t="s">
        <v>18</v>
      </c>
      <c r="R20" s="33" t="e">
        <f>IF('HVM-RECHNER_2026'!#REF!="","",'HVM-RECHNER_2026'!#REF!)</f>
        <v>#REF!</v>
      </c>
      <c r="S20" s="27"/>
      <c r="T20" s="33" t="e">
        <f>IF('HVM-RECHNER_2026'!#REF!="","",'HVM-RECHNER_2026'!#REF!)</f>
        <v>#REF!</v>
      </c>
      <c r="U20" s="27"/>
      <c r="V20" s="33" t="e">
        <f>IF('HVM-RECHNER_2026'!#REF!="","",'HVM-RECHNER_2026'!#REF!)</f>
        <v>#REF!</v>
      </c>
      <c r="W20" s="31"/>
      <c r="X20" s="33" t="e">
        <f>IF('HVM-RECHNER_2026'!#REF!="","",'HVM-RECHNER_2026'!#REF!)</f>
        <v>#REF!</v>
      </c>
      <c r="Y20" s="27"/>
      <c r="Z20" s="33" t="e">
        <f>IF(AND(ISNUMBER(X20),X20&lt;&gt;0),X20,SUM(R20,T20,V20))</f>
        <v>#REF!</v>
      </c>
      <c r="AA20" s="28"/>
      <c r="AB20" s="39"/>
      <c r="AC20" s="4"/>
      <c r="AD20" s="4"/>
      <c r="AE20" s="9"/>
      <c r="AF20" s="9"/>
      <c r="AG20" s="9"/>
      <c r="AH20" s="9"/>
      <c r="AI20" s="7"/>
      <c r="AJ20" s="7"/>
      <c r="AK20" s="7"/>
      <c r="AL20" s="7"/>
      <c r="AM20" s="7"/>
      <c r="AN20" s="7"/>
      <c r="AO20" s="10"/>
    </row>
    <row r="21" spans="1:41" ht="20.25" x14ac:dyDescent="0.35">
      <c r="A21" s="4"/>
      <c r="B21" s="4"/>
      <c r="C21" s="78" t="s">
        <v>20</v>
      </c>
      <c r="D21" s="33">
        <f>IF('HVM-RECHNER_2026'!N14="","",'HVM-RECHNER_2026'!N14)</f>
        <v>0</v>
      </c>
      <c r="E21" s="27"/>
      <c r="F21" s="33">
        <f>IF('HVM-RECHNER_2026'!P14="","",'HVM-RECHNER_2026'!P14)</f>
        <v>0</v>
      </c>
      <c r="G21" s="27"/>
      <c r="H21" s="33">
        <f>IF('HVM-RECHNER_2026'!S14="","",'HVM-RECHNER_2026'!S14)</f>
        <v>0</v>
      </c>
      <c r="I21" s="31"/>
      <c r="J21" s="33">
        <f>IF('HVM-RECHNER_2026'!W14="","",'HVM-RECHNER_2026'!W14)</f>
        <v>0</v>
      </c>
      <c r="K21" s="27"/>
      <c r="L21" s="33">
        <f>IF(AND(ISNUMBER(J21),J21&lt;&gt;0),J21,SUM(D21,F21,H21))</f>
        <v>0</v>
      </c>
      <c r="M21" s="28"/>
      <c r="N21" s="39"/>
      <c r="O21" s="4"/>
      <c r="P21" s="4"/>
      <c r="Q21" s="78" t="s">
        <v>20</v>
      </c>
      <c r="R21" s="33" t="e">
        <f>IF('HVM-RECHNER_2026'!#REF!="","",'HVM-RECHNER_2026'!#REF!)</f>
        <v>#REF!</v>
      </c>
      <c r="S21" s="27"/>
      <c r="T21" s="33" t="e">
        <f>IF('HVM-RECHNER_2026'!#REF!="","",'HVM-RECHNER_2026'!#REF!)</f>
        <v>#REF!</v>
      </c>
      <c r="U21" s="27"/>
      <c r="V21" s="33" t="e">
        <f>IF('HVM-RECHNER_2026'!#REF!="","",'HVM-RECHNER_2026'!#REF!)</f>
        <v>#REF!</v>
      </c>
      <c r="W21" s="31"/>
      <c r="X21" s="33" t="e">
        <f>IF('HVM-RECHNER_2026'!#REF!="","",'HVM-RECHNER_2026'!#REF!)</f>
        <v>#REF!</v>
      </c>
      <c r="Y21" s="27"/>
      <c r="Z21" s="33" t="e">
        <f>IF(AND(ISNUMBER(X21),X21&lt;&gt;0),X21,SUM(R21,T21,V21))</f>
        <v>#REF!</v>
      </c>
      <c r="AA21" s="28"/>
      <c r="AB21" s="39"/>
      <c r="AC21" s="4"/>
      <c r="AD21" s="4"/>
      <c r="AE21" s="9"/>
      <c r="AF21" s="9"/>
      <c r="AG21" s="9"/>
      <c r="AH21" s="9"/>
      <c r="AI21" s="7"/>
      <c r="AJ21" s="7"/>
      <c r="AK21" s="7"/>
      <c r="AL21" s="7"/>
      <c r="AM21" s="7"/>
      <c r="AN21" s="7"/>
      <c r="AO21" s="10"/>
    </row>
    <row r="22" spans="1:41" ht="20.25" x14ac:dyDescent="0.35">
      <c r="A22" s="4"/>
      <c r="B22" s="4"/>
      <c r="C22" s="78" t="s">
        <v>21</v>
      </c>
      <c r="D22" s="33">
        <f>IF('HVM-RECHNER_2026'!N18="","",'HVM-RECHNER_2026'!N18)</f>
        <v>0</v>
      </c>
      <c r="E22" s="27"/>
      <c r="F22" s="33">
        <f>IF('HVM-RECHNER_2026'!P18="","",'HVM-RECHNER_2026'!P18)</f>
        <v>0</v>
      </c>
      <c r="G22" s="27"/>
      <c r="H22" s="33">
        <f>IF('HVM-RECHNER_2026'!S18="","",'HVM-RECHNER_2026'!S18)</f>
        <v>0</v>
      </c>
      <c r="I22" s="31"/>
      <c r="J22" s="33">
        <f>IF('HVM-RECHNER_2026'!W18="","",'HVM-RECHNER_2026'!W18)</f>
        <v>0</v>
      </c>
      <c r="K22" s="27"/>
      <c r="L22" s="33">
        <f>IF(AND(ISNUMBER(J22),J22&lt;&gt;0),J22,SUM(D22,F22,H22))</f>
        <v>0</v>
      </c>
      <c r="M22" s="28"/>
      <c r="N22" s="39"/>
      <c r="O22" s="4"/>
      <c r="P22" s="4"/>
      <c r="Q22" s="78" t="s">
        <v>21</v>
      </c>
      <c r="R22" s="33" t="e">
        <f>IF('HVM-RECHNER_2026'!#REF!="","",'HVM-RECHNER_2026'!#REF!)</f>
        <v>#REF!</v>
      </c>
      <c r="S22" s="27"/>
      <c r="T22" s="33" t="e">
        <f>IF('HVM-RECHNER_2026'!#REF!="","",'HVM-RECHNER_2026'!#REF!)</f>
        <v>#REF!</v>
      </c>
      <c r="U22" s="27"/>
      <c r="V22" s="33" t="e">
        <f>IF('HVM-RECHNER_2026'!#REF!="","",'HVM-RECHNER_2026'!#REF!)</f>
        <v>#REF!</v>
      </c>
      <c r="W22" s="31"/>
      <c r="X22" s="33" t="e">
        <f>IF('HVM-RECHNER_2026'!#REF!="","",'HVM-RECHNER_2026'!#REF!)</f>
        <v>#REF!</v>
      </c>
      <c r="Y22" s="27"/>
      <c r="Z22" s="33" t="e">
        <f>IF(AND(ISNUMBER(X22),X22&lt;&gt;0),X22,SUM(R22,T22,V22))</f>
        <v>#REF!</v>
      </c>
      <c r="AA22" s="28"/>
      <c r="AB22" s="39"/>
      <c r="AC22" s="4"/>
      <c r="AD22" s="4"/>
      <c r="AE22" s="9"/>
      <c r="AF22" s="9"/>
      <c r="AG22" s="9"/>
      <c r="AH22" s="9"/>
      <c r="AI22" s="7"/>
      <c r="AJ22" s="7"/>
      <c r="AK22" s="7"/>
      <c r="AL22" s="7"/>
      <c r="AM22" s="7"/>
      <c r="AN22" s="7"/>
      <c r="AO22" s="10"/>
    </row>
    <row r="23" spans="1:41" ht="21" thickBot="1" x14ac:dyDescent="0.4">
      <c r="A23" s="4"/>
      <c r="B23" s="4"/>
      <c r="C23" s="40"/>
      <c r="D23" s="27"/>
      <c r="E23" s="27"/>
      <c r="F23" s="27"/>
      <c r="G23" s="27"/>
      <c r="H23" s="27"/>
      <c r="I23" s="27"/>
      <c r="J23" s="27"/>
      <c r="K23" s="27"/>
      <c r="L23" s="42"/>
      <c r="M23" s="68"/>
      <c r="N23" s="39"/>
      <c r="O23" s="4"/>
      <c r="P23" s="4"/>
      <c r="Q23" s="40"/>
      <c r="R23" s="27"/>
      <c r="S23" s="27"/>
      <c r="T23" s="27"/>
      <c r="U23" s="27"/>
      <c r="V23" s="27"/>
      <c r="W23" s="27"/>
      <c r="X23" s="27"/>
      <c r="Y23" s="27"/>
      <c r="Z23" s="42"/>
      <c r="AA23" s="68"/>
      <c r="AB23" s="39"/>
      <c r="AC23" s="4"/>
      <c r="AD23" s="4"/>
      <c r="AE23" s="9"/>
      <c r="AF23" s="9"/>
      <c r="AG23" s="9"/>
      <c r="AH23" s="9"/>
      <c r="AI23" s="7"/>
      <c r="AJ23" s="7"/>
      <c r="AK23" s="7"/>
      <c r="AL23" s="7"/>
      <c r="AM23" s="7"/>
      <c r="AN23" s="7"/>
      <c r="AO23" s="10"/>
    </row>
    <row r="24" spans="1:41" ht="21" thickBot="1" x14ac:dyDescent="0.4">
      <c r="A24" s="4"/>
      <c r="B24" s="4"/>
      <c r="C24" s="38"/>
      <c r="D24" s="342" t="s">
        <v>10</v>
      </c>
      <c r="E24" s="343"/>
      <c r="F24" s="343"/>
      <c r="G24" s="343"/>
      <c r="H24" s="343"/>
      <c r="I24" s="343"/>
      <c r="J24" s="343"/>
      <c r="K24" s="343"/>
      <c r="L24" s="343"/>
      <c r="M24" s="344"/>
      <c r="N24" s="39"/>
      <c r="O24" s="4"/>
      <c r="P24" s="4"/>
      <c r="Q24" s="38"/>
      <c r="R24" s="342" t="s">
        <v>10</v>
      </c>
      <c r="S24" s="343"/>
      <c r="T24" s="343"/>
      <c r="U24" s="343"/>
      <c r="V24" s="343"/>
      <c r="W24" s="343"/>
      <c r="X24" s="343"/>
      <c r="Y24" s="343"/>
      <c r="Z24" s="343"/>
      <c r="AA24" s="344"/>
      <c r="AB24" s="39"/>
      <c r="AC24" s="4"/>
      <c r="AD24" s="4"/>
      <c r="AE24" s="9"/>
      <c r="AF24" s="9"/>
      <c r="AG24" s="9"/>
      <c r="AH24" s="9"/>
      <c r="AI24" s="7"/>
      <c r="AJ24" s="7"/>
      <c r="AK24" s="7"/>
      <c r="AL24" s="7"/>
      <c r="AM24" s="7"/>
      <c r="AN24" s="7"/>
      <c r="AO24" s="10"/>
    </row>
    <row r="25" spans="1:41" ht="21" thickBot="1" x14ac:dyDescent="0.4">
      <c r="A25" s="4"/>
      <c r="B25" s="4"/>
      <c r="C25" s="38" t="s">
        <v>7</v>
      </c>
      <c r="D25" s="337" t="s">
        <v>19</v>
      </c>
      <c r="E25" s="338"/>
      <c r="F25" s="345" t="s">
        <v>29</v>
      </c>
      <c r="G25" s="346"/>
      <c r="H25" s="337" t="s">
        <v>18</v>
      </c>
      <c r="I25" s="338"/>
      <c r="J25" s="337" t="s">
        <v>20</v>
      </c>
      <c r="K25" s="338"/>
      <c r="L25" s="339" t="s">
        <v>21</v>
      </c>
      <c r="M25" s="338"/>
      <c r="N25" s="39"/>
      <c r="O25" s="4"/>
      <c r="P25" s="4"/>
      <c r="Q25" s="38" t="s">
        <v>7</v>
      </c>
      <c r="R25" s="337" t="s">
        <v>19</v>
      </c>
      <c r="S25" s="338"/>
      <c r="T25" s="345" t="s">
        <v>29</v>
      </c>
      <c r="U25" s="346"/>
      <c r="V25" s="337" t="s">
        <v>18</v>
      </c>
      <c r="W25" s="338"/>
      <c r="X25" s="337" t="s">
        <v>20</v>
      </c>
      <c r="Y25" s="338"/>
      <c r="Z25" s="339" t="s">
        <v>21</v>
      </c>
      <c r="AA25" s="338"/>
      <c r="AB25" s="39"/>
      <c r="AC25" s="4"/>
      <c r="AD25" s="4"/>
      <c r="AE25" s="9"/>
      <c r="AF25" s="9"/>
      <c r="AG25" s="9"/>
      <c r="AH25" s="9"/>
      <c r="AI25" s="7"/>
      <c r="AJ25" s="7"/>
      <c r="AK25" s="7"/>
      <c r="AL25" s="7"/>
      <c r="AM25" s="7"/>
      <c r="AN25" s="7"/>
      <c r="AO25" s="10"/>
    </row>
    <row r="26" spans="1:41" ht="21" thickBot="1" x14ac:dyDescent="0.4">
      <c r="A26" s="4"/>
      <c r="B26" s="4"/>
      <c r="C26" s="40"/>
      <c r="D26" s="340">
        <f>$F$6*$F$14-$L$18</f>
        <v>0</v>
      </c>
      <c r="E26" s="347"/>
      <c r="F26" s="340">
        <f>$F$7*$F$15-$L$19</f>
        <v>0</v>
      </c>
      <c r="G26" s="341"/>
      <c r="H26" s="347">
        <f>$F$8*$H$14-$L$20</f>
        <v>0</v>
      </c>
      <c r="I26" s="341"/>
      <c r="J26" s="340">
        <f>$F$9*$H$15-$L$21</f>
        <v>0</v>
      </c>
      <c r="K26" s="341"/>
      <c r="L26" s="340">
        <f>$F$10*$J$14-$L$22</f>
        <v>0</v>
      </c>
      <c r="M26" s="341"/>
      <c r="N26" s="36"/>
      <c r="O26" s="4"/>
      <c r="P26" s="4"/>
      <c r="Q26" s="40"/>
      <c r="R26" s="340" t="e">
        <f>IF(BERECHNUNG!L26&lt;BERECHNUNG!J26,0,BERECHNUNG!L26-BERECHNUNG!J26)</f>
        <v>#REF!</v>
      </c>
      <c r="S26" s="347"/>
      <c r="T26" s="340" t="e">
        <f>IF(BERECHNUNG!L27&lt;BERECHNUNG!J27,0,BERECHNUNG!L27-BERECHNUNG!J27)</f>
        <v>#DIV/0!</v>
      </c>
      <c r="U26" s="341"/>
      <c r="V26" s="347" t="e">
        <f>IF(BERECHNUNG!L28&lt;BERECHNUNG!J28,0,BERECHNUNG!L28-BERECHNUNG!J28)</f>
        <v>#REF!</v>
      </c>
      <c r="W26" s="341"/>
      <c r="X26" s="340" t="e">
        <f>IF(BERECHNUNG!L29&lt;BERECHNUNG!J29,0,BERECHNUNG!L29-BERECHNUNG!J29)</f>
        <v>#REF!</v>
      </c>
      <c r="Y26" s="341"/>
      <c r="Z26" s="340" t="e">
        <f>IF(BERECHNUNG!L30&lt;BERECHNUNG!J30,0,BERECHNUNG!L30-BERECHNUNG!J30)</f>
        <v>#REF!</v>
      </c>
      <c r="AA26" s="341"/>
      <c r="AB26" s="36"/>
      <c r="AC26" s="4"/>
      <c r="AD26" s="4"/>
      <c r="AE26" s="9"/>
      <c r="AF26" s="9"/>
      <c r="AG26" s="9"/>
      <c r="AH26" s="9"/>
      <c r="AI26" s="7"/>
      <c r="AJ26" s="7"/>
      <c r="AK26" s="7"/>
      <c r="AL26" s="7"/>
      <c r="AM26" s="7"/>
      <c r="AN26" s="7"/>
      <c r="AO26" s="10"/>
    </row>
    <row r="27" spans="1:41" ht="21" thickBot="1" x14ac:dyDescent="0.4">
      <c r="A27" s="4"/>
      <c r="B27" s="4"/>
      <c r="C27" s="40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36"/>
      <c r="O27" s="4"/>
      <c r="P27" s="4"/>
      <c r="Q27" s="40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36"/>
      <c r="AC27" s="4"/>
      <c r="AD27" s="4"/>
      <c r="AE27" s="9"/>
      <c r="AF27" s="9"/>
      <c r="AG27" s="9"/>
      <c r="AH27" s="9"/>
      <c r="AI27" s="7"/>
      <c r="AJ27" s="7"/>
      <c r="AK27" s="7"/>
      <c r="AL27" s="7"/>
      <c r="AM27" s="7"/>
      <c r="AN27" s="7"/>
      <c r="AO27" s="10"/>
    </row>
    <row r="28" spans="1:41" ht="21" thickBot="1" x14ac:dyDescent="0.4">
      <c r="A28" s="4"/>
      <c r="B28" s="4"/>
      <c r="C28" s="37" t="s">
        <v>39</v>
      </c>
      <c r="D28" s="349" t="s">
        <v>40</v>
      </c>
      <c r="E28" s="350"/>
      <c r="F28" s="350"/>
      <c r="G28" s="350"/>
      <c r="H28" s="350"/>
      <c r="I28" s="350"/>
      <c r="J28" s="350"/>
      <c r="K28" s="350"/>
      <c r="L28" s="350"/>
      <c r="M28" s="351"/>
      <c r="N28" s="36"/>
      <c r="O28" s="4"/>
      <c r="P28" s="4"/>
      <c r="Q28" s="37" t="s">
        <v>39</v>
      </c>
      <c r="R28" s="349" t="s">
        <v>40</v>
      </c>
      <c r="S28" s="350"/>
      <c r="T28" s="350"/>
      <c r="U28" s="350"/>
      <c r="V28" s="350"/>
      <c r="W28" s="350"/>
      <c r="X28" s="350"/>
      <c r="Y28" s="350"/>
      <c r="Z28" s="350"/>
      <c r="AA28" s="351"/>
      <c r="AB28" s="36"/>
      <c r="AC28" s="4"/>
      <c r="AD28" s="4"/>
      <c r="AE28" s="9"/>
      <c r="AF28" s="9"/>
      <c r="AG28" s="9"/>
      <c r="AH28" s="9"/>
      <c r="AI28" s="7"/>
      <c r="AJ28" s="7"/>
      <c r="AK28" s="7"/>
      <c r="AL28" s="7"/>
      <c r="AM28" s="7"/>
      <c r="AN28" s="7"/>
      <c r="AO28" s="10"/>
    </row>
    <row r="29" spans="1:41" ht="20.25" x14ac:dyDescent="0.35">
      <c r="A29" s="4"/>
      <c r="B29" s="4"/>
      <c r="C29" s="35"/>
      <c r="D29" s="69" t="e">
        <f>BERECHNUNG!X9</f>
        <v>#DIV/0!</v>
      </c>
      <c r="E29" s="214" t="e">
        <f>BERECHNUNG!AA9</f>
        <v>#DIV/0!</v>
      </c>
      <c r="F29" s="71" t="e">
        <f>BERECHNUNG!X10</f>
        <v>#DIV/0!</v>
      </c>
      <c r="G29" s="70" t="e">
        <f>BERECHNUNG!AA10</f>
        <v>#DIV/0!</v>
      </c>
      <c r="H29" s="71" t="e">
        <f>BERECHNUNG!X11</f>
        <v>#DIV/0!</v>
      </c>
      <c r="I29" s="214" t="e">
        <f>BERECHNUNG!AA11</f>
        <v>#DIV/0!</v>
      </c>
      <c r="J29" s="71" t="e">
        <f>BERECHNUNG!X12</f>
        <v>#DIV/0!</v>
      </c>
      <c r="K29" s="214" t="e">
        <f>BERECHNUNG!AA12</f>
        <v>#DIV/0!</v>
      </c>
      <c r="L29" s="71" t="e">
        <f>BERECHNUNG!X13</f>
        <v>#DIV/0!</v>
      </c>
      <c r="M29" s="214" t="e">
        <f>BERECHNUNG!AA13</f>
        <v>#DIV/0!</v>
      </c>
      <c r="N29" s="36"/>
      <c r="O29" s="4"/>
      <c r="P29" s="4"/>
      <c r="Q29" s="35"/>
      <c r="R29" s="69" t="e">
        <f>BERECHNUNG!X26</f>
        <v>#REF!</v>
      </c>
      <c r="S29" s="70" t="e">
        <f>BERECHNUNG!AA26</f>
        <v>#REF!</v>
      </c>
      <c r="T29" s="71" t="e">
        <f>BERECHNUNG!X27</f>
        <v>#DIV/0!</v>
      </c>
      <c r="U29" s="70" t="e">
        <f>BERECHNUNG!AA27</f>
        <v>#DIV/0!</v>
      </c>
      <c r="V29" s="71" t="e">
        <f>BERECHNUNG!X28</f>
        <v>#REF!</v>
      </c>
      <c r="W29" s="70" t="e">
        <f>BERECHNUNG!AA28</f>
        <v>#REF!</v>
      </c>
      <c r="X29" s="71" t="e">
        <f>BERECHNUNG!X29</f>
        <v>#REF!</v>
      </c>
      <c r="Y29" s="70" t="e">
        <f>BERECHNUNG!AA29</f>
        <v>#REF!</v>
      </c>
      <c r="Z29" s="71" t="e">
        <f>BERECHNUNG!X30</f>
        <v>#REF!</v>
      </c>
      <c r="AA29" s="70" t="e">
        <f>BERECHNUNG!AA30</f>
        <v>#REF!</v>
      </c>
      <c r="AB29" s="36"/>
      <c r="AC29" s="4"/>
      <c r="AD29" s="4"/>
      <c r="AE29" s="9"/>
      <c r="AF29" s="9"/>
      <c r="AG29" s="9"/>
      <c r="AH29" s="9"/>
      <c r="AI29" s="7"/>
      <c r="AJ29" s="7"/>
      <c r="AK29" s="7"/>
      <c r="AL29" s="7"/>
      <c r="AM29" s="7"/>
      <c r="AN29" s="7"/>
      <c r="AO29" s="10"/>
    </row>
    <row r="30" spans="1:41" ht="17.25" customHeight="1" thickBot="1" x14ac:dyDescent="0.4">
      <c r="A30" s="4"/>
      <c r="B30" s="4"/>
      <c r="C30" s="41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3"/>
      <c r="O30" s="4"/>
      <c r="P30" s="4"/>
      <c r="Q30" s="41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3"/>
      <c r="AC30" s="4"/>
      <c r="AD30" s="4"/>
      <c r="AE30" s="9"/>
      <c r="AF30" s="9"/>
      <c r="AG30" s="9"/>
      <c r="AH30" s="9"/>
      <c r="AI30" s="7"/>
      <c r="AJ30" s="7"/>
      <c r="AK30" s="7"/>
      <c r="AL30" s="7"/>
      <c r="AM30" s="7"/>
      <c r="AN30" s="7"/>
      <c r="AO30" s="10"/>
    </row>
    <row r="31" spans="1:41" ht="21" thickBot="1" x14ac:dyDescent="0.4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9"/>
      <c r="AF31" s="9"/>
      <c r="AG31" s="9"/>
      <c r="AH31" s="9"/>
      <c r="AI31" s="7"/>
      <c r="AJ31" s="7"/>
      <c r="AK31" s="7"/>
      <c r="AL31" s="7"/>
      <c r="AM31" s="7"/>
      <c r="AN31" s="7"/>
      <c r="AO31" s="10"/>
    </row>
    <row r="32" spans="1:41" ht="21" thickBot="1" x14ac:dyDescent="0.4">
      <c r="A32" s="4"/>
      <c r="B32" s="4"/>
      <c r="E32" s="222" t="s">
        <v>56</v>
      </c>
      <c r="F32" s="220">
        <v>15</v>
      </c>
      <c r="G32" s="221" t="s">
        <v>57</v>
      </c>
      <c r="H32" s="4"/>
      <c r="I32" s="4"/>
      <c r="J32" s="4"/>
      <c r="K32" s="4"/>
      <c r="L32" s="4"/>
      <c r="M32" s="4"/>
      <c r="N32" s="4"/>
      <c r="O32" s="4"/>
      <c r="P32" s="4"/>
      <c r="Q32" s="218" t="str">
        <f>E32</f>
        <v>Stufen-Abst:</v>
      </c>
      <c r="R32" s="219">
        <f>F32</f>
        <v>15</v>
      </c>
      <c r="S32" s="207" t="s">
        <v>57</v>
      </c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9"/>
      <c r="AF32" s="9"/>
      <c r="AG32" s="9"/>
      <c r="AH32" s="9"/>
      <c r="AI32" s="7"/>
      <c r="AJ32" s="7"/>
      <c r="AK32" s="7"/>
      <c r="AL32" s="7"/>
      <c r="AM32" s="7"/>
      <c r="AN32" s="7"/>
      <c r="AO32" s="10"/>
    </row>
    <row r="33" spans="1:41" ht="20.25" x14ac:dyDescent="0.35">
      <c r="A33" s="4"/>
      <c r="B33" s="4"/>
      <c r="AC33" s="4"/>
      <c r="AD33" s="4"/>
      <c r="AE33" s="9"/>
      <c r="AF33" s="9"/>
      <c r="AG33" s="9"/>
      <c r="AH33" s="9"/>
      <c r="AI33" s="7"/>
      <c r="AJ33" s="7"/>
      <c r="AK33" s="7"/>
      <c r="AL33" s="7"/>
      <c r="AM33" s="7"/>
      <c r="AN33" s="7"/>
      <c r="AO33" s="10"/>
    </row>
    <row r="34" spans="1:41" ht="20.25" x14ac:dyDescent="0.35">
      <c r="A34" s="4"/>
      <c r="B34" s="4"/>
      <c r="F34" s="223" t="s">
        <v>19</v>
      </c>
      <c r="G34" s="224" t="s">
        <v>29</v>
      </c>
      <c r="H34" s="223" t="s">
        <v>18</v>
      </c>
      <c r="I34" s="223" t="s">
        <v>20</v>
      </c>
      <c r="J34" s="223" t="s">
        <v>21</v>
      </c>
      <c r="T34" s="223" t="s">
        <v>19</v>
      </c>
      <c r="U34" s="224" t="s">
        <v>29</v>
      </c>
      <c r="V34" s="223" t="s">
        <v>18</v>
      </c>
      <c r="W34" s="223" t="s">
        <v>20</v>
      </c>
      <c r="X34" s="223" t="s">
        <v>21</v>
      </c>
      <c r="AC34" s="4"/>
      <c r="AD34" s="4"/>
      <c r="AE34" s="9"/>
      <c r="AF34" s="9"/>
      <c r="AG34" s="9"/>
      <c r="AH34" s="9"/>
      <c r="AI34" s="7"/>
      <c r="AJ34" s="7"/>
      <c r="AK34" s="7"/>
      <c r="AL34" s="7"/>
      <c r="AM34" s="7"/>
      <c r="AN34" s="7"/>
      <c r="AO34" s="10"/>
    </row>
    <row r="35" spans="1:41" ht="20.25" x14ac:dyDescent="0.35">
      <c r="A35" s="4"/>
      <c r="B35" s="4"/>
      <c r="D35" s="210" t="s">
        <v>64</v>
      </c>
      <c r="E35" s="210"/>
      <c r="F35" s="211" t="e">
        <f>BERECHNUNG!J9</f>
        <v>#DIV/0!</v>
      </c>
      <c r="G35" s="213" t="e">
        <f>BERECHNUNG!J10</f>
        <v>#DIV/0!</v>
      </c>
      <c r="H35" s="211" t="e">
        <f>BERECHNUNG!J11</f>
        <v>#DIV/0!</v>
      </c>
      <c r="I35" s="211" t="e">
        <f>BERECHNUNG!J12</f>
        <v>#DIV/0!</v>
      </c>
      <c r="J35" s="211" t="e">
        <f>BERECHNUNG!J13</f>
        <v>#DIV/0!</v>
      </c>
      <c r="K35" s="210" t="s">
        <v>63</v>
      </c>
      <c r="L35" s="210"/>
      <c r="M35" s="210"/>
      <c r="R35" s="210" t="s">
        <v>64</v>
      </c>
      <c r="S35" s="210"/>
      <c r="T35" s="211" t="e">
        <f>BERECHNUNG!J26</f>
        <v>#REF!</v>
      </c>
      <c r="U35" s="213" t="e">
        <f>BERECHNUNG!J27</f>
        <v>#DIV/0!</v>
      </c>
      <c r="V35" s="211" t="e">
        <f>BERECHNUNG!J28</f>
        <v>#REF!</v>
      </c>
      <c r="W35" s="211" t="e">
        <f>BERECHNUNG!J29</f>
        <v>#REF!</v>
      </c>
      <c r="X35" s="211" t="e">
        <f>BERECHNUNG!J30</f>
        <v>#REF!</v>
      </c>
      <c r="Y35" s="210" t="s">
        <v>63</v>
      </c>
      <c r="Z35" s="210"/>
      <c r="AA35" s="210"/>
      <c r="AD35" s="4"/>
      <c r="AE35" s="9"/>
      <c r="AF35" s="9"/>
      <c r="AG35" s="9"/>
      <c r="AH35" s="9"/>
      <c r="AI35" s="7"/>
      <c r="AJ35" s="7"/>
      <c r="AK35" s="7"/>
      <c r="AL35" s="7"/>
      <c r="AM35" s="7"/>
      <c r="AN35" s="7"/>
      <c r="AO35" s="10"/>
    </row>
    <row r="36" spans="1:41" ht="20.25" x14ac:dyDescent="0.35">
      <c r="A36" s="4"/>
      <c r="B36" s="4"/>
      <c r="D36" s="210" t="s">
        <v>55</v>
      </c>
      <c r="E36" s="210"/>
      <c r="F36" s="208">
        <f>$F$6*$F$14-$L$18</f>
        <v>0</v>
      </c>
      <c r="G36" s="212">
        <f>$F$7*$F$15-$L$19</f>
        <v>0</v>
      </c>
      <c r="H36" s="208">
        <f>$F$8*$H$14-$L$20</f>
        <v>0</v>
      </c>
      <c r="I36" s="208">
        <f>$F$9*$H$15-$L$21</f>
        <v>0</v>
      </c>
      <c r="J36" s="208">
        <f>$F$10*$J$14-$L$22</f>
        <v>0</v>
      </c>
      <c r="K36" s="210" t="s">
        <v>62</v>
      </c>
      <c r="L36" s="210"/>
      <c r="M36" s="210"/>
      <c r="Q36" s="6"/>
      <c r="R36" s="210" t="s">
        <v>55</v>
      </c>
      <c r="S36" s="210"/>
      <c r="T36" s="208" t="e">
        <f>$T$6*$T$14-$Z$18</f>
        <v>#REF!</v>
      </c>
      <c r="U36" s="212">
        <f>$T$7*$T$15-$Z$19</f>
        <v>0</v>
      </c>
      <c r="V36" s="208" t="e">
        <f>$T$8*$V$14-$Z$20</f>
        <v>#REF!</v>
      </c>
      <c r="W36" s="208" t="e">
        <f>$T$9*$V$15-$Z$21</f>
        <v>#REF!</v>
      </c>
      <c r="X36" s="208" t="e">
        <f>$T$10*$X$14-$Z$22</f>
        <v>#REF!</v>
      </c>
      <c r="Y36" s="210" t="s">
        <v>62</v>
      </c>
      <c r="Z36" s="210"/>
      <c r="AA36" s="210"/>
      <c r="AD36" s="4"/>
      <c r="AE36" s="9"/>
      <c r="AF36" s="9"/>
      <c r="AG36" s="9"/>
      <c r="AH36" s="9"/>
      <c r="AI36" s="7"/>
      <c r="AJ36" s="7"/>
      <c r="AK36" s="7"/>
      <c r="AL36" s="7"/>
      <c r="AM36" s="7"/>
      <c r="AN36" s="7"/>
      <c r="AO36" s="10"/>
    </row>
    <row r="37" spans="1:41" ht="20.25" x14ac:dyDescent="0.35">
      <c r="A37" s="4"/>
      <c r="B37" s="4"/>
      <c r="C37" s="4"/>
      <c r="D37" s="210" t="s">
        <v>58</v>
      </c>
      <c r="E37" s="210"/>
      <c r="F37" s="211" t="e">
        <f>'HVM-RECHNER_2026'!#REF!</f>
        <v>#REF!</v>
      </c>
      <c r="G37" s="213"/>
      <c r="H37" s="211" t="e">
        <f>'HVM-RECHNER_2026'!#REF!</f>
        <v>#REF!</v>
      </c>
      <c r="I37" s="211" t="e">
        <f>'HVM-RECHNER_2026'!#REF!</f>
        <v>#REF!</v>
      </c>
      <c r="J37" s="211" t="e">
        <f>'HVM-RECHNER_2026'!#REF!</f>
        <v>#REF!</v>
      </c>
      <c r="K37" s="210" t="s">
        <v>59</v>
      </c>
      <c r="L37" s="210"/>
      <c r="M37" s="210"/>
      <c r="P37" s="4"/>
      <c r="Q37" s="4"/>
      <c r="R37" s="210" t="s">
        <v>58</v>
      </c>
      <c r="S37" s="210"/>
      <c r="T37" s="211" t="e">
        <f>'HVM-RECHNER_2026'!#REF!</f>
        <v>#REF!</v>
      </c>
      <c r="U37" s="213"/>
      <c r="V37" s="211" t="e">
        <f>'HVM-RECHNER_2026'!#REF!</f>
        <v>#REF!</v>
      </c>
      <c r="W37" s="211" t="e">
        <f>'HVM-RECHNER_2026'!#REF!</f>
        <v>#REF!</v>
      </c>
      <c r="X37" s="211" t="e">
        <f>'HVM-RECHNER_2026'!#REF!</f>
        <v>#REF!</v>
      </c>
      <c r="Y37" s="210" t="s">
        <v>59</v>
      </c>
      <c r="Z37" s="210"/>
      <c r="AA37" s="210"/>
      <c r="AB37" s="4"/>
      <c r="AC37" s="4"/>
      <c r="AD37" s="4"/>
      <c r="AE37" s="9"/>
      <c r="AF37" s="9"/>
      <c r="AG37" s="9"/>
      <c r="AH37" s="9"/>
      <c r="AI37" s="7"/>
      <c r="AJ37" s="7"/>
      <c r="AK37" s="7"/>
      <c r="AL37" s="7"/>
      <c r="AM37" s="7"/>
      <c r="AN37" s="7"/>
      <c r="AO37" s="10"/>
    </row>
    <row r="38" spans="1:41" ht="20.25" x14ac:dyDescent="0.35">
      <c r="A38" s="4"/>
      <c r="B38" s="4"/>
      <c r="C38" s="4"/>
      <c r="D38" s="210" t="s">
        <v>61</v>
      </c>
      <c r="E38" s="210"/>
      <c r="F38" s="208" t="e">
        <f>$F$6*($F$14+$F$37)</f>
        <v>#REF!</v>
      </c>
      <c r="G38" s="212">
        <f>$F$7*($F$15+$G$37)</f>
        <v>0</v>
      </c>
      <c r="H38" s="208" t="e">
        <f>$F$8*($H$14+$H$37)</f>
        <v>#REF!</v>
      </c>
      <c r="I38" s="208" t="e">
        <f>$F$9*($H$15+$I$37)</f>
        <v>#REF!</v>
      </c>
      <c r="J38" s="208" t="e">
        <f>$F$10*($J$14+$J$37)</f>
        <v>#REF!</v>
      </c>
      <c r="K38" s="210" t="s">
        <v>60</v>
      </c>
      <c r="L38" s="210"/>
      <c r="M38" s="210"/>
      <c r="N38" s="207"/>
      <c r="Q38" s="4"/>
      <c r="R38" s="210" t="s">
        <v>61</v>
      </c>
      <c r="S38" s="210"/>
      <c r="T38" s="208" t="e">
        <f>$T$6*($T$14+$T$37)</f>
        <v>#REF!</v>
      </c>
      <c r="U38" s="212">
        <f>$T$7*($T$15+$U$37)</f>
        <v>0</v>
      </c>
      <c r="V38" s="208" t="e">
        <f>$T$8*($V$14+$V$37)</f>
        <v>#REF!</v>
      </c>
      <c r="W38" s="208" t="e">
        <f>$T$9*($V$15+$W$37)</f>
        <v>#REF!</v>
      </c>
      <c r="X38" s="208" t="e">
        <f>$T$10*($X$14+$X$37)</f>
        <v>#REF!</v>
      </c>
      <c r="Y38" s="210" t="s">
        <v>60</v>
      </c>
      <c r="Z38" s="210"/>
      <c r="AA38" s="210"/>
      <c r="AB38" s="4"/>
      <c r="AC38" s="4"/>
      <c r="AD38" s="4"/>
      <c r="AE38" s="9"/>
      <c r="AF38" s="9"/>
      <c r="AG38" s="9"/>
      <c r="AH38" s="9"/>
      <c r="AI38" s="7"/>
      <c r="AJ38" s="7"/>
      <c r="AK38" s="7"/>
      <c r="AL38" s="7"/>
      <c r="AM38" s="7"/>
      <c r="AN38" s="7"/>
      <c r="AO38" s="10"/>
    </row>
    <row r="39" spans="1:41" ht="10.5" customHeight="1" x14ac:dyDescent="0.35">
      <c r="A39" s="18"/>
      <c r="B39" s="15"/>
      <c r="C39" s="4"/>
      <c r="D39" s="209"/>
      <c r="E39" s="209"/>
      <c r="F39" s="209"/>
      <c r="G39" s="209"/>
      <c r="H39" s="209"/>
      <c r="I39" s="209"/>
      <c r="J39" s="209"/>
      <c r="K39" s="209"/>
      <c r="L39" s="209"/>
      <c r="M39" s="209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9"/>
      <c r="AF39" s="9"/>
      <c r="AG39" s="9"/>
      <c r="AH39" s="9"/>
      <c r="AI39" s="7"/>
      <c r="AJ39" s="7"/>
      <c r="AK39" s="7"/>
      <c r="AL39" s="7"/>
      <c r="AM39" s="7"/>
      <c r="AN39" s="7"/>
      <c r="AO39" s="10"/>
    </row>
    <row r="40" spans="1:41" ht="20.25" x14ac:dyDescent="0.35">
      <c r="A40" s="15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9"/>
      <c r="AF40" s="9"/>
      <c r="AG40" s="9"/>
      <c r="AH40" s="9"/>
      <c r="AI40" s="7"/>
      <c r="AJ40" s="7"/>
      <c r="AK40" s="7"/>
      <c r="AL40" s="7"/>
      <c r="AM40" s="7"/>
      <c r="AN40" s="7"/>
      <c r="AO40" s="10"/>
    </row>
    <row r="41" spans="1:41" ht="13.5" customHeight="1" x14ac:dyDescent="0.35">
      <c r="A41" s="15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9"/>
      <c r="AF41" s="9"/>
      <c r="AG41" s="9"/>
      <c r="AH41" s="9"/>
      <c r="AI41" s="7"/>
      <c r="AJ41" s="7"/>
      <c r="AK41" s="7"/>
      <c r="AL41" s="7"/>
      <c r="AM41" s="7"/>
      <c r="AN41" s="7"/>
      <c r="AO41" s="10"/>
    </row>
    <row r="42" spans="1:41" ht="13.5" customHeight="1" x14ac:dyDescent="0.35">
      <c r="A42" s="15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9"/>
      <c r="AF42" s="9"/>
      <c r="AG42" s="9"/>
      <c r="AH42" s="9"/>
      <c r="AI42" s="7"/>
      <c r="AJ42" s="7"/>
      <c r="AK42" s="7"/>
      <c r="AL42" s="7"/>
      <c r="AM42" s="7"/>
      <c r="AN42" s="7"/>
      <c r="AO42" s="10"/>
    </row>
    <row r="43" spans="1:41" ht="13.5" customHeight="1" x14ac:dyDescent="0.35">
      <c r="A43" s="15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9"/>
      <c r="AF43" s="9"/>
      <c r="AG43" s="9"/>
      <c r="AH43" s="9"/>
      <c r="AI43" s="7"/>
      <c r="AJ43" s="7"/>
      <c r="AK43" s="7"/>
      <c r="AL43" s="7"/>
      <c r="AM43" s="7"/>
      <c r="AN43" s="7"/>
      <c r="AO43" s="10"/>
    </row>
    <row r="44" spans="1:41" ht="13.5" customHeight="1" x14ac:dyDescent="0.35">
      <c r="A44" s="15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9"/>
      <c r="AF44" s="9"/>
      <c r="AG44" s="9"/>
      <c r="AH44" s="9"/>
      <c r="AI44" s="7"/>
      <c r="AJ44" s="7"/>
      <c r="AK44" s="7"/>
      <c r="AL44" s="7"/>
      <c r="AM44" s="7"/>
      <c r="AN44" s="7"/>
      <c r="AO44" s="10"/>
    </row>
    <row r="45" spans="1:41" ht="20.25" x14ac:dyDescent="0.35">
      <c r="A45" s="15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9"/>
      <c r="AF45" s="9"/>
      <c r="AG45" s="9"/>
      <c r="AH45" s="9"/>
      <c r="AI45" s="7"/>
      <c r="AJ45" s="7"/>
      <c r="AK45" s="7"/>
      <c r="AL45" s="7"/>
      <c r="AM45" s="7"/>
      <c r="AN45" s="7"/>
      <c r="AO45" s="10"/>
    </row>
    <row r="46" spans="1:41" ht="20.25" x14ac:dyDescent="0.35">
      <c r="A46" s="15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9"/>
      <c r="AF46" s="9"/>
      <c r="AG46" s="9"/>
      <c r="AH46" s="9"/>
      <c r="AI46" s="7"/>
      <c r="AJ46" s="7"/>
      <c r="AK46" s="7"/>
      <c r="AL46" s="7"/>
      <c r="AM46" s="7"/>
      <c r="AN46" s="7"/>
      <c r="AO46" s="10"/>
    </row>
    <row r="47" spans="1:41" ht="20.25" x14ac:dyDescent="0.35">
      <c r="A47" s="15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9"/>
      <c r="AF47" s="9"/>
      <c r="AG47" s="9"/>
      <c r="AH47" s="9"/>
      <c r="AI47" s="7"/>
      <c r="AJ47" s="7"/>
      <c r="AK47" s="7"/>
      <c r="AL47" s="7"/>
      <c r="AM47" s="7"/>
      <c r="AN47" s="7"/>
      <c r="AO47" s="10"/>
    </row>
    <row r="48" spans="1:41" ht="20.25" x14ac:dyDescent="0.35">
      <c r="A48" s="15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9"/>
      <c r="AF48" s="9"/>
      <c r="AG48" s="9"/>
      <c r="AH48" s="9"/>
      <c r="AI48" s="7"/>
      <c r="AJ48" s="7"/>
      <c r="AK48" s="7"/>
      <c r="AL48" s="7"/>
      <c r="AM48" s="7"/>
      <c r="AN48" s="7"/>
      <c r="AO48" s="10"/>
    </row>
    <row r="49" spans="1:40" x14ac:dyDescent="0.25">
      <c r="A49" s="1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x14ac:dyDescent="0.25">
      <c r="A50" s="1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x14ac:dyDescent="0.25">
      <c r="A51" s="15"/>
      <c r="B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x14ac:dyDescent="0.25">
      <c r="A52" s="15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x14ac:dyDescent="0.25">
      <c r="A53" s="15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x14ac:dyDescent="0.25">
      <c r="A54" s="15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x14ac:dyDescent="0.25">
      <c r="A55" s="15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x14ac:dyDescent="0.25">
      <c r="A56" s="19"/>
      <c r="B56" s="6"/>
      <c r="C56" s="6"/>
      <c r="Q56" s="6"/>
      <c r="AE56" s="6"/>
    </row>
    <row r="57" spans="1:40" x14ac:dyDescent="0.25">
      <c r="A57" s="19"/>
      <c r="B57" s="6"/>
      <c r="C57" s="6"/>
      <c r="Q57" s="6"/>
      <c r="AE57" s="6"/>
    </row>
    <row r="58" spans="1:40" x14ac:dyDescent="0.25">
      <c r="A58" s="19"/>
      <c r="B58" s="6"/>
      <c r="C58" s="6"/>
      <c r="Q58" s="6"/>
      <c r="AE58" s="6"/>
    </row>
    <row r="59" spans="1:40" x14ac:dyDescent="0.25">
      <c r="A59" s="19"/>
      <c r="B59" s="6"/>
      <c r="C59" s="6"/>
      <c r="Q59" s="6"/>
      <c r="AE59" s="6"/>
    </row>
    <row r="60" spans="1:40" x14ac:dyDescent="0.25">
      <c r="A60" s="6"/>
      <c r="B60" s="6"/>
      <c r="C60" s="6"/>
      <c r="Q60" s="6"/>
      <c r="AE60" s="6"/>
    </row>
    <row r="61" spans="1:40" x14ac:dyDescent="0.25">
      <c r="A61" s="6"/>
      <c r="B61" s="6"/>
      <c r="C61" s="6"/>
      <c r="Q61" s="6"/>
      <c r="AE61" s="6"/>
    </row>
    <row r="62" spans="1:40" x14ac:dyDescent="0.25">
      <c r="A62" s="6"/>
      <c r="B62" s="6"/>
      <c r="C62" s="6"/>
      <c r="Q62" s="6"/>
      <c r="AE62" s="6"/>
    </row>
    <row r="63" spans="1:40" x14ac:dyDescent="0.25">
      <c r="A63" s="6"/>
      <c r="B63" s="6"/>
      <c r="C63" s="6"/>
      <c r="Q63" s="6"/>
      <c r="AE63" s="6"/>
    </row>
    <row r="64" spans="1:40" x14ac:dyDescent="0.25">
      <c r="A64" s="6"/>
      <c r="B64" s="6"/>
      <c r="C64" s="6"/>
      <c r="Q64" s="6"/>
      <c r="AE64" s="6"/>
    </row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x14ac:dyDescent="0.25"/>
    <row r="73" s="6" customFormat="1" x14ac:dyDescent="0.25"/>
    <row r="74" s="6" customFormat="1" x14ac:dyDescent="0.25"/>
    <row r="75" s="6" customFormat="1" x14ac:dyDescent="0.25"/>
    <row r="76" s="6" customFormat="1" x14ac:dyDescent="0.25"/>
    <row r="77" s="6" customFormat="1" x14ac:dyDescent="0.25"/>
    <row r="78" s="6" customFormat="1" x14ac:dyDescent="0.25"/>
    <row r="79" s="6" customFormat="1" x14ac:dyDescent="0.25"/>
    <row r="80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  <row r="93" s="6" customFormat="1" x14ac:dyDescent="0.25"/>
    <row r="94" s="6" customFormat="1" x14ac:dyDescent="0.25"/>
    <row r="95" s="6" customFormat="1" x14ac:dyDescent="0.25"/>
    <row r="96" s="6" customFormat="1" x14ac:dyDescent="0.25"/>
    <row r="97" s="6" customFormat="1" x14ac:dyDescent="0.25"/>
    <row r="98" s="6" customFormat="1" x14ac:dyDescent="0.25"/>
    <row r="99" s="6" customFormat="1" x14ac:dyDescent="0.25"/>
  </sheetData>
  <scenarios current="0" show="0">
    <scenario name="PraxisHVM" locked="1" count="6" user="Dr. Joachim Görzig" comment="Erstellt von Dr. Joachim Görzig am 28.10.2000">
      <inputCells r="F14" val="109" numFmtId="3"/>
      <inputCells r="F15" val="187" numFmtId="3"/>
      <inputCells r="D12" val="1,34"/>
      <inputCells r="AA18" undone="1" val="1910" numFmtId="3"/>
      <inputCells r="Y18" undone="1" val="1630" numFmtId="3"/>
      <inputCells r="W18" undone="1" val="10132" numFmtId="3"/>
    </scenario>
  </scenarios>
  <mergeCells count="40">
    <mergeCell ref="Z25:AA25"/>
    <mergeCell ref="C14:C15"/>
    <mergeCell ref="R28:AA28"/>
    <mergeCell ref="D28:M28"/>
    <mergeCell ref="Q3:AA3"/>
    <mergeCell ref="Q4:AA4"/>
    <mergeCell ref="R26:S26"/>
    <mergeCell ref="T26:U26"/>
    <mergeCell ref="V26:W26"/>
    <mergeCell ref="X26:Y26"/>
    <mergeCell ref="Z26:AA26"/>
    <mergeCell ref="Q14:Q15"/>
    <mergeCell ref="R24:AA24"/>
    <mergeCell ref="R25:S25"/>
    <mergeCell ref="T25:U25"/>
    <mergeCell ref="V25:W25"/>
    <mergeCell ref="X25:Y25"/>
    <mergeCell ref="L25:M25"/>
    <mergeCell ref="L26:M26"/>
    <mergeCell ref="D24:M24"/>
    <mergeCell ref="J25:K25"/>
    <mergeCell ref="H25:I25"/>
    <mergeCell ref="F25:G25"/>
    <mergeCell ref="D25:E25"/>
    <mergeCell ref="J26:K26"/>
    <mergeCell ref="H26:I26"/>
    <mergeCell ref="F26:G26"/>
    <mergeCell ref="D26:E26"/>
    <mergeCell ref="U6:U10"/>
    <mergeCell ref="S6:S10"/>
    <mergeCell ref="C4:M4"/>
    <mergeCell ref="C3:M3"/>
    <mergeCell ref="E6:E10"/>
    <mergeCell ref="G6:G10"/>
    <mergeCell ref="I6:I10"/>
    <mergeCell ref="AX10:AY10"/>
    <mergeCell ref="AX7:AY7"/>
    <mergeCell ref="AX8:AY8"/>
    <mergeCell ref="AX9:AY9"/>
    <mergeCell ref="W6:W10"/>
  </mergeCells>
  <phoneticPr fontId="25" type="noConversion"/>
  <conditionalFormatting sqref="D29">
    <cfRule type="cellIs" dxfId="47" priority="266" stopIfTrue="1" operator="greaterThan">
      <formula>0</formula>
    </cfRule>
    <cfRule type="cellIs" dxfId="46" priority="267" stopIfTrue="1" operator="greaterThan">
      <formula>500</formula>
    </cfRule>
    <cfRule type="cellIs" dxfId="45" priority="268" stopIfTrue="1" operator="greaterThan">
      <formula>1000</formula>
    </cfRule>
  </conditionalFormatting>
  <conditionalFormatting sqref="D29">
    <cfRule type="cellIs" dxfId="44" priority="262" operator="lessThanOrEqual">
      <formula>0</formula>
    </cfRule>
  </conditionalFormatting>
  <conditionalFormatting sqref="E29">
    <cfRule type="cellIs" dxfId="43" priority="258" stopIfTrue="1" operator="greaterThan">
      <formula>0</formula>
    </cfRule>
    <cfRule type="cellIs" dxfId="42" priority="259" stopIfTrue="1" operator="greaterThan">
      <formula>2</formula>
    </cfRule>
    <cfRule type="cellIs" dxfId="41" priority="260" stopIfTrue="1" operator="greaterThan">
      <formula>3</formula>
    </cfRule>
  </conditionalFormatting>
  <conditionalFormatting sqref="E29">
    <cfRule type="cellIs" dxfId="40" priority="257" operator="lessThanOrEqual">
      <formula>0</formula>
    </cfRule>
  </conditionalFormatting>
  <conditionalFormatting sqref="J29 H29 F29">
    <cfRule type="cellIs" dxfId="39" priority="182" stopIfTrue="1" operator="greaterThan">
      <formula>0</formula>
    </cfRule>
    <cfRule type="cellIs" dxfId="38" priority="183" stopIfTrue="1" operator="greaterThan">
      <formula>500</formula>
    </cfRule>
    <cfRule type="cellIs" dxfId="37" priority="184" stopIfTrue="1" operator="greaterThan">
      <formula>1000</formula>
    </cfRule>
  </conditionalFormatting>
  <conditionalFormatting sqref="J29 H29 F29">
    <cfRule type="cellIs" dxfId="36" priority="181" operator="lessThanOrEqual">
      <formula>0</formula>
    </cfRule>
  </conditionalFormatting>
  <conditionalFormatting sqref="K29 I29 G29">
    <cfRule type="cellIs" dxfId="35" priority="178" stopIfTrue="1" operator="greaterThan">
      <formula>0</formula>
    </cfRule>
    <cfRule type="cellIs" dxfId="34" priority="179" stopIfTrue="1" operator="greaterThan">
      <formula>2</formula>
    </cfRule>
    <cfRule type="cellIs" dxfId="33" priority="180" stopIfTrue="1" operator="greaterThan">
      <formula>3</formula>
    </cfRule>
  </conditionalFormatting>
  <conditionalFormatting sqref="K29 I29 G29">
    <cfRule type="cellIs" dxfId="32" priority="177" operator="lessThanOrEqual">
      <formula>0</formula>
    </cfRule>
  </conditionalFormatting>
  <conditionalFormatting sqref="L29">
    <cfRule type="cellIs" dxfId="31" priority="170" stopIfTrue="1" operator="greaterThan">
      <formula>0</formula>
    </cfRule>
    <cfRule type="cellIs" dxfId="30" priority="171" stopIfTrue="1" operator="greaterThan">
      <formula>500</formula>
    </cfRule>
    <cfRule type="cellIs" dxfId="29" priority="172" stopIfTrue="1" operator="greaterThan">
      <formula>1000</formula>
    </cfRule>
  </conditionalFormatting>
  <conditionalFormatting sqref="L29">
    <cfRule type="cellIs" dxfId="28" priority="169" operator="lessThanOrEqual">
      <formula>0</formula>
    </cfRule>
  </conditionalFormatting>
  <conditionalFormatting sqref="M29">
    <cfRule type="cellIs" dxfId="27" priority="166" stopIfTrue="1" operator="greaterThan">
      <formula>0</formula>
    </cfRule>
    <cfRule type="cellIs" dxfId="26" priority="167" stopIfTrue="1" operator="greaterThan">
      <formula>2</formula>
    </cfRule>
    <cfRule type="cellIs" dxfId="25" priority="168" stopIfTrue="1" operator="greaterThan">
      <formula>3</formula>
    </cfRule>
  </conditionalFormatting>
  <conditionalFormatting sqref="M29">
    <cfRule type="cellIs" dxfId="24" priority="165" operator="lessThanOrEqual">
      <formula>0</formula>
    </cfRule>
  </conditionalFormatting>
  <conditionalFormatting sqref="R29">
    <cfRule type="cellIs" dxfId="23" priority="32" stopIfTrue="1" operator="greaterThan">
      <formula>0</formula>
    </cfRule>
    <cfRule type="cellIs" dxfId="22" priority="33" stopIfTrue="1" operator="greaterThan">
      <formula>500</formula>
    </cfRule>
    <cfRule type="cellIs" dxfId="21" priority="34" stopIfTrue="1" operator="greaterThan">
      <formula>1000</formula>
    </cfRule>
  </conditionalFormatting>
  <conditionalFormatting sqref="R29">
    <cfRule type="cellIs" dxfId="20" priority="29" operator="lessThanOrEqual">
      <formula>0</formula>
    </cfRule>
  </conditionalFormatting>
  <conditionalFormatting sqref="S29">
    <cfRule type="cellIs" dxfId="19" priority="26" stopIfTrue="1" operator="greaterThan">
      <formula>0</formula>
    </cfRule>
    <cfRule type="cellIs" dxfId="18" priority="27" stopIfTrue="1" operator="greaterThan">
      <formula>2</formula>
    </cfRule>
    <cfRule type="cellIs" dxfId="17" priority="28" stopIfTrue="1" operator="greaterThan">
      <formula>3</formula>
    </cfRule>
  </conditionalFormatting>
  <conditionalFormatting sqref="S29">
    <cfRule type="cellIs" dxfId="16" priority="25" operator="lessThanOrEqual">
      <formula>0</formula>
    </cfRule>
  </conditionalFormatting>
  <conditionalFormatting sqref="X29 V29 T29">
    <cfRule type="cellIs" dxfId="15" priority="14" stopIfTrue="1" operator="greaterThan">
      <formula>0</formula>
    </cfRule>
    <cfRule type="cellIs" dxfId="14" priority="15" stopIfTrue="1" operator="greaterThan">
      <formula>500</formula>
    </cfRule>
    <cfRule type="cellIs" dxfId="13" priority="16" stopIfTrue="1" operator="greaterThan">
      <formula>1000</formula>
    </cfRule>
  </conditionalFormatting>
  <conditionalFormatting sqref="X29 V29 T29">
    <cfRule type="cellIs" dxfId="12" priority="13" operator="lessThanOrEqual">
      <formula>0</formula>
    </cfRule>
  </conditionalFormatting>
  <conditionalFormatting sqref="Y29 W29 U29">
    <cfRule type="cellIs" dxfId="11" priority="10" stopIfTrue="1" operator="greaterThan">
      <formula>0</formula>
    </cfRule>
    <cfRule type="cellIs" dxfId="10" priority="11" stopIfTrue="1" operator="greaterThan">
      <formula>2</formula>
    </cfRule>
    <cfRule type="cellIs" dxfId="9" priority="12" stopIfTrue="1" operator="greaterThan">
      <formula>3</formula>
    </cfRule>
  </conditionalFormatting>
  <conditionalFormatting sqref="Y29 W29 U29">
    <cfRule type="cellIs" dxfId="8" priority="9" operator="lessThanOrEqual">
      <formula>0</formula>
    </cfRule>
  </conditionalFormatting>
  <conditionalFormatting sqref="Z29">
    <cfRule type="cellIs" dxfId="7" priority="6" stopIfTrue="1" operator="greaterThan">
      <formula>0</formula>
    </cfRule>
    <cfRule type="cellIs" dxfId="6" priority="7" stopIfTrue="1" operator="greaterThan">
      <formula>500</formula>
    </cfRule>
    <cfRule type="cellIs" dxfId="5" priority="8" stopIfTrue="1" operator="greaterThan">
      <formula>1000</formula>
    </cfRule>
  </conditionalFormatting>
  <conditionalFormatting sqref="Z29">
    <cfRule type="cellIs" dxfId="4" priority="5" operator="lessThanOrEqual">
      <formula>0</formula>
    </cfRule>
  </conditionalFormatting>
  <conditionalFormatting sqref="AA29">
    <cfRule type="cellIs" dxfId="3" priority="2" stopIfTrue="1" operator="greaterThan">
      <formula>0</formula>
    </cfRule>
    <cfRule type="cellIs" dxfId="2" priority="3" stopIfTrue="1" operator="greaterThan">
      <formula>2</formula>
    </cfRule>
    <cfRule type="cellIs" dxfId="1" priority="4" stopIfTrue="1" operator="greaterThan">
      <formula>3</formula>
    </cfRule>
  </conditionalFormatting>
  <conditionalFormatting sqref="AA29">
    <cfRule type="cellIs" dxfId="0" priority="1" operator="lessThanOrEqual">
      <formula>0</formula>
    </cfRule>
  </conditionalFormatting>
  <printOptions horizontalCentered="1" verticalCentered="1"/>
  <pageMargins left="0.78740157480314965" right="0.78740157480314965" top="0.2" bottom="0.21" header="0" footer="0"/>
  <pageSetup paperSize="9" scale="76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356F0-C18D-4860-B853-6CDE6DEE305A}">
  <dimension ref="A1:BD38"/>
  <sheetViews>
    <sheetView topLeftCell="C1" zoomScale="115" zoomScaleNormal="115" workbookViewId="0">
      <selection activeCell="AX11" sqref="AX11"/>
    </sheetView>
  </sheetViews>
  <sheetFormatPr baseColWidth="10" defaultRowHeight="12.75" x14ac:dyDescent="0.2"/>
  <cols>
    <col min="1" max="1" width="9.140625" style="24" customWidth="1"/>
    <col min="2" max="2" width="11.42578125" style="24" customWidth="1"/>
    <col min="3" max="3" width="12.42578125" style="24" customWidth="1"/>
    <col min="4" max="4" width="5.7109375" style="25" bestFit="1" customWidth="1"/>
    <col min="5" max="7" width="7.42578125" style="22" bestFit="1" customWidth="1"/>
    <col min="8" max="8" width="8.5703125" style="23" customWidth="1"/>
    <col min="9" max="9" width="8.140625" style="23" customWidth="1"/>
    <col min="10" max="10" width="9.42578125" style="22" bestFit="1" customWidth="1"/>
    <col min="11" max="11" width="8.5703125" style="22" customWidth="1"/>
    <col min="12" max="12" width="6.7109375" style="22" customWidth="1"/>
    <col min="13" max="13" width="6.7109375" style="23" customWidth="1"/>
    <col min="14" max="14" width="6.7109375" style="22" customWidth="1"/>
    <col min="15" max="16" width="8.42578125" style="22" customWidth="1"/>
    <col min="17" max="17" width="8.42578125" style="23" customWidth="1"/>
    <col min="18" max="18" width="9.85546875" style="23" customWidth="1"/>
    <col min="19" max="19" width="10" style="22" customWidth="1"/>
    <col min="20" max="20" width="10.42578125" style="22" bestFit="1" customWidth="1"/>
    <col min="21" max="26" width="12.5703125" style="24" customWidth="1"/>
    <col min="27" max="27" width="10.42578125" style="24" customWidth="1"/>
    <col min="28" max="30" width="5" style="24" customWidth="1"/>
    <col min="31" max="32" width="12.42578125" style="24" customWidth="1"/>
    <col min="33" max="33" width="8.140625" style="24" customWidth="1"/>
    <col min="34" max="34" width="12.42578125" style="24" customWidth="1"/>
    <col min="35" max="16384" width="11.42578125" style="24"/>
  </cols>
  <sheetData>
    <row r="1" spans="1:56" s="21" customFormat="1" ht="50.25" customHeight="1" thickBot="1" x14ac:dyDescent="0.3">
      <c r="A1" s="367" t="s">
        <v>53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8"/>
      <c r="U1" s="368"/>
      <c r="V1" s="368"/>
      <c r="W1" s="368"/>
      <c r="X1" s="368"/>
      <c r="Y1" s="368"/>
      <c r="Z1" s="368"/>
      <c r="AA1" s="368"/>
      <c r="AB1" s="368"/>
      <c r="AC1" s="368"/>
      <c r="AD1" s="368"/>
      <c r="AE1" s="368"/>
      <c r="AF1" s="368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</row>
    <row r="2" spans="1:56" ht="12.75" customHeight="1" x14ac:dyDescent="0.2">
      <c r="A2" s="46"/>
      <c r="B2" s="46"/>
      <c r="C2" s="46"/>
      <c r="D2" s="47"/>
      <c r="E2" s="48"/>
      <c r="F2" s="48"/>
      <c r="G2" s="48"/>
      <c r="H2" s="49"/>
      <c r="I2" s="49"/>
      <c r="J2" s="48"/>
      <c r="K2" s="48"/>
      <c r="L2" s="48"/>
      <c r="M2" s="48"/>
      <c r="N2" s="48"/>
      <c r="O2" s="48"/>
      <c r="P2" s="48"/>
      <c r="Q2" s="49"/>
      <c r="R2" s="49"/>
      <c r="S2" s="48"/>
      <c r="T2" s="48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</row>
    <row r="3" spans="1:56" ht="14.25" customHeight="1" x14ac:dyDescent="0.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8"/>
      <c r="AI3" s="48"/>
      <c r="AJ3" s="49"/>
      <c r="AK3" s="49"/>
      <c r="AL3" s="48"/>
      <c r="AM3" s="48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</row>
    <row r="4" spans="1:56" ht="12" customHeight="1" thickBot="1" x14ac:dyDescent="0.3">
      <c r="A4" s="46"/>
      <c r="B4" s="46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52"/>
      <c r="AI4" s="44"/>
      <c r="AJ4" s="44"/>
      <c r="AK4" s="49"/>
      <c r="AL4" s="48"/>
      <c r="AM4" s="48"/>
      <c r="AN4" s="48"/>
      <c r="AO4" s="46"/>
      <c r="AP4" s="50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</row>
    <row r="5" spans="1:56" ht="18.75" customHeight="1" thickBot="1" x14ac:dyDescent="0.3">
      <c r="A5" s="46"/>
      <c r="B5" s="46"/>
      <c r="C5" s="46"/>
      <c r="D5" s="47"/>
      <c r="E5" s="48"/>
      <c r="F5" s="48"/>
      <c r="G5" s="48"/>
      <c r="H5" s="48"/>
      <c r="I5" s="49"/>
      <c r="J5" s="49"/>
      <c r="K5" s="48"/>
      <c r="L5" s="48"/>
      <c r="M5" s="48"/>
      <c r="N5" s="48"/>
      <c r="O5" s="48"/>
      <c r="P5" s="48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52"/>
      <c r="AI5" s="44"/>
      <c r="AJ5" s="44"/>
      <c r="AK5" s="49"/>
      <c r="AL5" s="48"/>
      <c r="AM5" s="48"/>
      <c r="AN5" s="48"/>
      <c r="AO5" s="46"/>
      <c r="AP5" s="50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</row>
    <row r="6" spans="1:56" ht="18" customHeight="1" thickBot="1" x14ac:dyDescent="0.3">
      <c r="A6" s="371" t="s">
        <v>51</v>
      </c>
      <c r="B6" s="80"/>
      <c r="C6" s="162"/>
      <c r="D6" s="162"/>
      <c r="E6" s="164"/>
      <c r="F6" s="164"/>
      <c r="G6" s="164"/>
      <c r="H6" s="164"/>
      <c r="I6" s="164"/>
      <c r="J6" s="165"/>
      <c r="K6" s="165"/>
      <c r="L6" s="165"/>
      <c r="M6" s="164"/>
      <c r="N6" s="164"/>
      <c r="O6" s="164"/>
      <c r="P6" s="164"/>
      <c r="Q6" s="164"/>
      <c r="R6" s="164"/>
      <c r="S6" s="165"/>
      <c r="T6" s="355" t="s">
        <v>8</v>
      </c>
      <c r="U6" s="356"/>
      <c r="V6" s="356"/>
      <c r="W6" s="356"/>
      <c r="X6" s="356"/>
      <c r="Y6" s="356"/>
      <c r="Z6" s="356"/>
      <c r="AA6" s="357"/>
      <c r="AB6" s="81"/>
      <c r="AC6" s="81"/>
      <c r="AD6" s="81"/>
      <c r="AE6" s="81"/>
      <c r="AF6" s="81"/>
      <c r="AG6" s="48"/>
      <c r="AH6" s="52"/>
      <c r="AI6" s="44"/>
      <c r="AJ6" s="44"/>
      <c r="AK6" s="49"/>
      <c r="AL6" s="48"/>
      <c r="AM6" s="48"/>
      <c r="AN6" s="48"/>
      <c r="AO6" s="46"/>
      <c r="AP6" s="50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</row>
    <row r="7" spans="1:56" ht="18.75" customHeight="1" thickBot="1" x14ac:dyDescent="0.3">
      <c r="A7" s="371"/>
      <c r="B7" s="80"/>
      <c r="C7" s="162"/>
      <c r="D7" s="364" t="s">
        <v>37</v>
      </c>
      <c r="E7" s="364"/>
      <c r="F7" s="364"/>
      <c r="G7" s="364"/>
      <c r="H7" s="364"/>
      <c r="I7" s="365"/>
      <c r="J7" s="365"/>
      <c r="K7" s="366"/>
      <c r="L7" s="361" t="s">
        <v>15</v>
      </c>
      <c r="M7" s="362"/>
      <c r="N7" s="363"/>
      <c r="O7" s="358" t="s">
        <v>45</v>
      </c>
      <c r="P7" s="359"/>
      <c r="Q7" s="359"/>
      <c r="R7" s="360"/>
      <c r="S7" s="165"/>
      <c r="T7" s="82" t="s">
        <v>44</v>
      </c>
      <c r="U7" s="83" t="s">
        <v>31</v>
      </c>
      <c r="V7" s="83" t="s">
        <v>32</v>
      </c>
      <c r="W7" s="84" t="s">
        <v>33</v>
      </c>
      <c r="X7" s="352" t="s">
        <v>13</v>
      </c>
      <c r="Y7" s="353"/>
      <c r="Z7" s="353"/>
      <c r="AA7" s="354"/>
      <c r="AB7" s="81"/>
      <c r="AC7" s="81"/>
      <c r="AD7" s="81"/>
      <c r="AE7" s="81"/>
      <c r="AF7" s="81"/>
      <c r="AG7" s="48"/>
      <c r="AH7" s="52"/>
      <c r="AI7" s="44"/>
      <c r="AJ7" s="44"/>
      <c r="AK7" s="49"/>
      <c r="AL7" s="48"/>
      <c r="AM7" s="48"/>
      <c r="AN7" s="48"/>
      <c r="AO7" s="46"/>
      <c r="AP7" s="50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</row>
    <row r="8" spans="1:56" ht="63.75" customHeight="1" thickBot="1" x14ac:dyDescent="0.3">
      <c r="A8" s="371"/>
      <c r="B8" s="80"/>
      <c r="C8" s="162"/>
      <c r="D8" s="85" t="s">
        <v>1</v>
      </c>
      <c r="E8" s="86" t="s">
        <v>25</v>
      </c>
      <c r="F8" s="86" t="s">
        <v>26</v>
      </c>
      <c r="G8" s="87" t="s">
        <v>27</v>
      </c>
      <c r="H8" s="190" t="s">
        <v>54</v>
      </c>
      <c r="I8" s="187" t="s">
        <v>28</v>
      </c>
      <c r="J8" s="188" t="s">
        <v>52</v>
      </c>
      <c r="K8" s="161" t="s">
        <v>47</v>
      </c>
      <c r="L8" s="89" t="s">
        <v>34</v>
      </c>
      <c r="M8" s="89" t="s">
        <v>35</v>
      </c>
      <c r="N8" s="90" t="s">
        <v>36</v>
      </c>
      <c r="O8" s="91" t="s">
        <v>30</v>
      </c>
      <c r="P8" s="92" t="s">
        <v>31</v>
      </c>
      <c r="Q8" s="92" t="s">
        <v>32</v>
      </c>
      <c r="R8" s="92" t="s">
        <v>33</v>
      </c>
      <c r="S8" s="159" t="s">
        <v>46</v>
      </c>
      <c r="T8" s="93">
        <v>1</v>
      </c>
      <c r="U8" s="94">
        <v>0.3</v>
      </c>
      <c r="V8" s="94">
        <v>0.5</v>
      </c>
      <c r="W8" s="95">
        <v>0.7</v>
      </c>
      <c r="X8" s="96" t="s">
        <v>48</v>
      </c>
      <c r="Y8" s="97" t="s">
        <v>49</v>
      </c>
      <c r="Z8" s="160" t="s">
        <v>46</v>
      </c>
      <c r="AA8" s="96" t="s">
        <v>50</v>
      </c>
      <c r="AB8" s="81"/>
      <c r="AC8" s="81"/>
      <c r="AD8" s="81"/>
      <c r="AE8" s="81"/>
      <c r="AF8" s="81"/>
      <c r="AG8" s="48"/>
      <c r="AH8" s="52"/>
      <c r="AI8" s="44"/>
      <c r="AJ8" s="44"/>
      <c r="AK8" s="49"/>
      <c r="AL8" s="48"/>
      <c r="AM8" s="48"/>
      <c r="AN8" s="48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</row>
    <row r="9" spans="1:56" ht="18.75" customHeight="1" thickBot="1" x14ac:dyDescent="0.3">
      <c r="A9" s="371"/>
      <c r="B9" s="80"/>
      <c r="C9" s="166" t="s">
        <v>19</v>
      </c>
      <c r="D9" s="98">
        <f>STEUERUNG!F14</f>
        <v>0</v>
      </c>
      <c r="E9" s="99">
        <f>STEUERUNG!D18</f>
        <v>0</v>
      </c>
      <c r="F9" s="99">
        <f>STEUERUNG!F18</f>
        <v>0</v>
      </c>
      <c r="G9" s="100">
        <f>STEUERUNG!H18</f>
        <v>0</v>
      </c>
      <c r="H9" s="191">
        <f>STEUERUNG!J18</f>
        <v>0</v>
      </c>
      <c r="I9" s="196">
        <f>STEUERUNG!L18</f>
        <v>0</v>
      </c>
      <c r="J9" s="201" t="e">
        <f>ROUND(I9/D9,0)</f>
        <v>#DIV/0!</v>
      </c>
      <c r="K9" s="184">
        <f>I9*$U$16</f>
        <v>0</v>
      </c>
      <c r="L9" s="173">
        <f>STEUERUNG!F6</f>
        <v>200</v>
      </c>
      <c r="M9" s="174">
        <f>L9+$P$18</f>
        <v>215</v>
      </c>
      <c r="N9" s="174">
        <f>M9+$P$18</f>
        <v>230</v>
      </c>
      <c r="O9" s="102" t="e">
        <f>IF(J9&gt;L9,D9*L9,I9)</f>
        <v>#DIV/0!</v>
      </c>
      <c r="P9" s="103" t="e">
        <f>IF(J9&gt;M9,(M9-L9)*D9,I9-O9)</f>
        <v>#DIV/0!</v>
      </c>
      <c r="Q9" s="103" t="e">
        <f>IF(J9&gt;N9,(N9-M9)*D9,I9-O9-P9)</f>
        <v>#DIV/0!</v>
      </c>
      <c r="R9" s="103" t="e">
        <f>I9-Q9-P9-O9</f>
        <v>#DIV/0!</v>
      </c>
      <c r="S9" s="104" t="e">
        <f>SUM(O9:R9)</f>
        <v>#DIV/0!</v>
      </c>
      <c r="T9" s="105" t="e">
        <f>ROUND(O9*$U$16*$T$8,2)</f>
        <v>#DIV/0!</v>
      </c>
      <c r="U9" s="106" t="e">
        <f>ROUND(P9*$U$16*$U$8,2)</f>
        <v>#DIV/0!</v>
      </c>
      <c r="V9" s="106" t="e">
        <f>ROUND(Q9*$U$16*$V$8,2)</f>
        <v>#DIV/0!</v>
      </c>
      <c r="W9" s="107" t="e">
        <f>ROUND(R9*$U$16*$W$8,2)</f>
        <v>#DIV/0!</v>
      </c>
      <c r="X9" s="108" t="e">
        <f>SUM(U9:W9)</f>
        <v>#DIV/0!</v>
      </c>
      <c r="Y9" s="109" t="e">
        <f>O9*$U$16+P9*$U$16*$W$8+Q9*$U$16*$V$8+R9*$U$16*$U$8</f>
        <v>#DIV/0!</v>
      </c>
      <c r="Z9" s="110" t="e">
        <f>Y9+X9</f>
        <v>#DIV/0!</v>
      </c>
      <c r="AA9" s="111" t="e">
        <f>IF(X9=0,0,1-Y9/K9)</f>
        <v>#DIV/0!</v>
      </c>
      <c r="AB9" s="80"/>
      <c r="AC9" s="80"/>
      <c r="AD9" s="80"/>
      <c r="AE9" s="80"/>
      <c r="AF9" s="80"/>
      <c r="AG9" s="46"/>
      <c r="AH9" s="52"/>
      <c r="AI9" s="44"/>
      <c r="AJ9" s="44"/>
      <c r="AK9" s="49"/>
      <c r="AL9" s="48"/>
      <c r="AM9" s="48"/>
      <c r="AN9" s="48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</row>
    <row r="10" spans="1:56" ht="19.5" hidden="1" customHeight="1" thickBot="1" x14ac:dyDescent="0.3">
      <c r="A10" s="371"/>
      <c r="B10" s="80"/>
      <c r="C10" s="167" t="s">
        <v>29</v>
      </c>
      <c r="D10" s="112">
        <f>STEUERUNG!F15</f>
        <v>0</v>
      </c>
      <c r="E10" s="113">
        <f>STEUERUNG!D19</f>
        <v>0</v>
      </c>
      <c r="F10" s="113">
        <f>STEUERUNG!F19</f>
        <v>0</v>
      </c>
      <c r="G10" s="114">
        <f>STEUERUNG!H19</f>
        <v>0</v>
      </c>
      <c r="H10" s="192">
        <f>STEUERUNG!J19</f>
        <v>0</v>
      </c>
      <c r="I10" s="197">
        <f>STEUERUNG!L19</f>
        <v>0</v>
      </c>
      <c r="J10" s="202" t="e">
        <f>ROUND(I10/D10,0)</f>
        <v>#DIV/0!</v>
      </c>
      <c r="K10" s="185">
        <f>I10*$V$16</f>
        <v>0</v>
      </c>
      <c r="L10" s="175">
        <f>STEUERUNG!F7</f>
        <v>0</v>
      </c>
      <c r="M10" s="176">
        <f>IF(L10=0,0,L10+$P$18)</f>
        <v>0</v>
      </c>
      <c r="N10" s="176">
        <f>IF(L10=0,0,M10+$P$18)</f>
        <v>0</v>
      </c>
      <c r="O10" s="116" t="e">
        <f>IF(J10&gt;L10,D10*L10,I10)</f>
        <v>#DIV/0!</v>
      </c>
      <c r="P10" s="117" t="e">
        <f>IF(J10&gt;M10,(M10-L10)*D10,I10-O10)</f>
        <v>#DIV/0!</v>
      </c>
      <c r="Q10" s="117" t="e">
        <f t="shared" ref="Q10:Q13" si="0">IF(J10&gt;N10,(N10-M10)*D10,I10-O10-P10)</f>
        <v>#DIV/0!</v>
      </c>
      <c r="R10" s="117" t="e">
        <f>I10-Q10-P10-O10</f>
        <v>#DIV/0!</v>
      </c>
      <c r="S10" s="118" t="e">
        <f>SUM(O10:R10)</f>
        <v>#DIV/0!</v>
      </c>
      <c r="T10" s="119" t="e">
        <f>ROUND(O10*$V$16*$T$8,2)</f>
        <v>#DIV/0!</v>
      </c>
      <c r="U10" s="120" t="e">
        <f>ROUND(P10*$V$16*$U$8,2)</f>
        <v>#DIV/0!</v>
      </c>
      <c r="V10" s="120" t="e">
        <f>ROUND(Q10*$V$16*$V$8,2)</f>
        <v>#DIV/0!</v>
      </c>
      <c r="W10" s="121" t="e">
        <f>ROUND(R10*$V$16*$W$8,2)</f>
        <v>#DIV/0!</v>
      </c>
      <c r="X10" s="122" t="e">
        <f>SUM(U10:W10)</f>
        <v>#DIV/0!</v>
      </c>
      <c r="Y10" s="123" t="e">
        <f>O10*$V$16+P10*$V$16*$W$8+Q10*$V$16*$V$8+R10*$V$16*$U$8</f>
        <v>#DIV/0!</v>
      </c>
      <c r="Z10" s="124" t="e">
        <f>Y10+X10</f>
        <v>#DIV/0!</v>
      </c>
      <c r="AA10" s="206" t="e">
        <f>IF(X10=0,0,1-Y10/K10)</f>
        <v>#DIV/0!</v>
      </c>
      <c r="AB10" s="81"/>
      <c r="AC10" s="81"/>
      <c r="AD10" s="81"/>
      <c r="AE10" s="81"/>
      <c r="AF10" s="81"/>
      <c r="AG10" s="48"/>
      <c r="AH10" s="52"/>
      <c r="AI10" s="44"/>
      <c r="AJ10" s="44"/>
      <c r="AK10" s="49"/>
      <c r="AL10" s="48"/>
      <c r="AM10" s="48"/>
      <c r="AN10" s="48"/>
      <c r="AO10" s="46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</row>
    <row r="11" spans="1:56" ht="19.5" customHeight="1" thickBot="1" x14ac:dyDescent="0.25">
      <c r="A11" s="371"/>
      <c r="B11" s="80"/>
      <c r="C11" s="168" t="s">
        <v>18</v>
      </c>
      <c r="D11" s="126">
        <f>STEUERUNG!H14</f>
        <v>0</v>
      </c>
      <c r="E11" s="127">
        <f>STEUERUNG!D20</f>
        <v>0</v>
      </c>
      <c r="F11" s="127">
        <f>STEUERUNG!F20</f>
        <v>0</v>
      </c>
      <c r="G11" s="128">
        <f>STEUERUNG!H20</f>
        <v>0</v>
      </c>
      <c r="H11" s="193">
        <f>STEUERUNG!J20</f>
        <v>0</v>
      </c>
      <c r="I11" s="198">
        <f>STEUERUNG!L20</f>
        <v>0</v>
      </c>
      <c r="J11" s="203" t="e">
        <f>ROUND(I11/D11,0)</f>
        <v>#DIV/0!</v>
      </c>
      <c r="K11" s="185">
        <f>I11*$W$16</f>
        <v>0</v>
      </c>
      <c r="L11" s="173">
        <f>STEUERUNG!F8</f>
        <v>200</v>
      </c>
      <c r="M11" s="177">
        <f t="shared" ref="M11:N13" si="1">L11+$P$18</f>
        <v>215</v>
      </c>
      <c r="N11" s="177">
        <f t="shared" si="1"/>
        <v>230</v>
      </c>
      <c r="O11" s="130" t="e">
        <f>IF(J11&gt;L11,D11*L11,I11)</f>
        <v>#DIV/0!</v>
      </c>
      <c r="P11" s="131" t="e">
        <f>IF(J11&gt;M11,(M11-L11)*D11,I11-O11)</f>
        <v>#DIV/0!</v>
      </c>
      <c r="Q11" s="131" t="e">
        <f t="shared" si="0"/>
        <v>#DIV/0!</v>
      </c>
      <c r="R11" s="131" t="e">
        <f>I11-Q11-P11-O11</f>
        <v>#DIV/0!</v>
      </c>
      <c r="S11" s="132" t="e">
        <f>SUM(O11:R11)</f>
        <v>#DIV/0!</v>
      </c>
      <c r="T11" s="133" t="e">
        <f>ROUND(O11*$W$16*$T$8,2)</f>
        <v>#DIV/0!</v>
      </c>
      <c r="U11" s="134" t="e">
        <f>ROUND(P11*$W$16*$U$8,2)</f>
        <v>#DIV/0!</v>
      </c>
      <c r="V11" s="134" t="e">
        <f>ROUND(Q11*$W$16*$V$8,2)</f>
        <v>#DIV/0!</v>
      </c>
      <c r="W11" s="135" t="e">
        <f>ROUND(R11*$W$16*$W$8,2)</f>
        <v>#DIV/0!</v>
      </c>
      <c r="X11" s="136" t="e">
        <f>SUM(U11:W11)</f>
        <v>#DIV/0!</v>
      </c>
      <c r="Y11" s="137" t="e">
        <f>O11*$W$16+P11*$W$16*$W$8+Q11*$W$16*$V$8+R11*$W$16*$U$8</f>
        <v>#DIV/0!</v>
      </c>
      <c r="Z11" s="124" t="e">
        <f>Y11+X11</f>
        <v>#DIV/0!</v>
      </c>
      <c r="AA11" s="125" t="e">
        <f>IF(X11=0,0,1-Y11/K11)</f>
        <v>#DIV/0!</v>
      </c>
      <c r="AB11" s="81"/>
      <c r="AC11" s="81"/>
      <c r="AD11" s="81"/>
      <c r="AE11" s="81"/>
      <c r="AF11" s="81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</row>
    <row r="12" spans="1:56" ht="19.5" customHeight="1" thickBot="1" x14ac:dyDescent="0.25">
      <c r="A12" s="371"/>
      <c r="B12" s="80"/>
      <c r="C12" s="169" t="s">
        <v>20</v>
      </c>
      <c r="D12" s="138">
        <f>STEUERUNG!H15</f>
        <v>0</v>
      </c>
      <c r="E12" s="139">
        <f>STEUERUNG!D21</f>
        <v>0</v>
      </c>
      <c r="F12" s="139">
        <f>STEUERUNG!F21</f>
        <v>0</v>
      </c>
      <c r="G12" s="140">
        <f>STEUERUNG!H21</f>
        <v>0</v>
      </c>
      <c r="H12" s="194">
        <f>STEUERUNG!J21</f>
        <v>0</v>
      </c>
      <c r="I12" s="199">
        <f>STEUERUNG!L21</f>
        <v>0</v>
      </c>
      <c r="J12" s="203" t="e">
        <f>ROUND(I12/D12,0)</f>
        <v>#DIV/0!</v>
      </c>
      <c r="K12" s="185">
        <f>I12*$X$16</f>
        <v>0</v>
      </c>
      <c r="L12" s="173">
        <f>STEUERUNG!F9</f>
        <v>200</v>
      </c>
      <c r="M12" s="177">
        <f t="shared" si="1"/>
        <v>215</v>
      </c>
      <c r="N12" s="177">
        <f t="shared" si="1"/>
        <v>230</v>
      </c>
      <c r="O12" s="142" t="e">
        <f>IF(J12&gt;L12,D12*L12,I12)</f>
        <v>#DIV/0!</v>
      </c>
      <c r="P12" s="143" t="e">
        <f>IF(J12&gt;M12,(M12-L12)*D12,I12-O12)</f>
        <v>#DIV/0!</v>
      </c>
      <c r="Q12" s="143" t="e">
        <f t="shared" si="0"/>
        <v>#DIV/0!</v>
      </c>
      <c r="R12" s="143" t="e">
        <f>I12-Q12-P12-O12</f>
        <v>#DIV/0!</v>
      </c>
      <c r="S12" s="132" t="e">
        <f>SUM(O12:R12)</f>
        <v>#DIV/0!</v>
      </c>
      <c r="T12" s="144" t="e">
        <f>ROUND(O12*$X$16*$T$8,2)</f>
        <v>#DIV/0!</v>
      </c>
      <c r="U12" s="145" t="e">
        <f>ROUND(P12*$X$16*$U$8,2)</f>
        <v>#DIV/0!</v>
      </c>
      <c r="V12" s="145" t="e">
        <f>ROUND(Q12*$X$16*$V$8,2)</f>
        <v>#DIV/0!</v>
      </c>
      <c r="W12" s="146" t="e">
        <f>ROUND(R12*$X$16*$W$8,2)</f>
        <v>#DIV/0!</v>
      </c>
      <c r="X12" s="147" t="e">
        <f>SUM(U12:W12)</f>
        <v>#DIV/0!</v>
      </c>
      <c r="Y12" s="148" t="e">
        <f>O12*$X$16+P12*$X$16*$W$8+Q12*$X$16*$V$8+R12*$X$16*$U$8</f>
        <v>#DIV/0!</v>
      </c>
      <c r="Z12" s="149" t="e">
        <f>Y12+X12</f>
        <v>#DIV/0!</v>
      </c>
      <c r="AA12" s="150" t="e">
        <f>IF(X12=0,0,1-Y12/K12)</f>
        <v>#DIV/0!</v>
      </c>
      <c r="AB12" s="81"/>
      <c r="AC12" s="81"/>
      <c r="AD12" s="81"/>
      <c r="AE12" s="81"/>
      <c r="AF12" s="81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</row>
    <row r="13" spans="1:56" ht="19.5" customHeight="1" thickBot="1" x14ac:dyDescent="0.25">
      <c r="A13" s="371"/>
      <c r="B13" s="80"/>
      <c r="C13" s="170" t="s">
        <v>21</v>
      </c>
      <c r="D13" s="151">
        <f>STEUERUNG!J14</f>
        <v>0</v>
      </c>
      <c r="E13" s="152">
        <f>STEUERUNG!D22</f>
        <v>0</v>
      </c>
      <c r="F13" s="152">
        <f>STEUERUNG!F22</f>
        <v>0</v>
      </c>
      <c r="G13" s="153">
        <f>STEUERUNG!H22</f>
        <v>0</v>
      </c>
      <c r="H13" s="195">
        <f>STEUERUNG!J22</f>
        <v>0</v>
      </c>
      <c r="I13" s="200">
        <f>STEUERUNG!L22</f>
        <v>0</v>
      </c>
      <c r="J13" s="205" t="e">
        <f>ROUND(I13/D13,0)</f>
        <v>#DIV/0!</v>
      </c>
      <c r="K13" s="186">
        <f>I13*$Y$16</f>
        <v>0</v>
      </c>
      <c r="L13" s="173">
        <f>STEUERUNG!F10</f>
        <v>200</v>
      </c>
      <c r="M13" s="177">
        <f t="shared" si="1"/>
        <v>215</v>
      </c>
      <c r="N13" s="177">
        <f t="shared" si="1"/>
        <v>230</v>
      </c>
      <c r="O13" s="130" t="e">
        <f>IF(J13&gt;L13,D13*L13,I13)</f>
        <v>#DIV/0!</v>
      </c>
      <c r="P13" s="131" t="e">
        <f>IF(J13&gt;M13,(M13-L13)*D13,I13-O13)</f>
        <v>#DIV/0!</v>
      </c>
      <c r="Q13" s="131" t="e">
        <f t="shared" si="0"/>
        <v>#DIV/0!</v>
      </c>
      <c r="R13" s="131" t="e">
        <f>I13-Q13-P13-O13</f>
        <v>#DIV/0!</v>
      </c>
      <c r="S13" s="132" t="e">
        <f>SUM(O13:R13)</f>
        <v>#DIV/0!</v>
      </c>
      <c r="T13" s="133" t="e">
        <f>ROUND(O13*$Y$16*$T$8,2)</f>
        <v>#DIV/0!</v>
      </c>
      <c r="U13" s="134" t="e">
        <f>ROUND(P13*$Y$16*$U$8,2)</f>
        <v>#DIV/0!</v>
      </c>
      <c r="V13" s="134" t="e">
        <f>ROUND(Q13*$Y$16*$V$8,2)</f>
        <v>#DIV/0!</v>
      </c>
      <c r="W13" s="135" t="e">
        <f>ROUND(R13*$Y$16*$W$8,2)</f>
        <v>#DIV/0!</v>
      </c>
      <c r="X13" s="136" t="e">
        <f>SUM(U13:W13)</f>
        <v>#DIV/0!</v>
      </c>
      <c r="Y13" s="137" t="e">
        <f>O13*$Y$16+P13*$Y$16*$W$8+Q13*$Y$16*$V$8+R13*$Y$16*$U$8</f>
        <v>#DIV/0!</v>
      </c>
      <c r="Z13" s="124" t="e">
        <f>Y13+X13</f>
        <v>#DIV/0!</v>
      </c>
      <c r="AA13" s="125" t="e">
        <f>IF(X13=0,0,1-Y13/K13)</f>
        <v>#DIV/0!</v>
      </c>
      <c r="AB13" s="81"/>
      <c r="AC13" s="81"/>
      <c r="AD13" s="81"/>
      <c r="AE13" s="81"/>
      <c r="AF13" s="81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</row>
    <row r="14" spans="1:56" ht="23.25" customHeight="1" x14ac:dyDescent="0.2">
      <c r="A14" s="46"/>
      <c r="B14" s="46"/>
      <c r="C14" s="154"/>
      <c r="D14" s="47"/>
      <c r="E14" s="48"/>
      <c r="F14" s="48"/>
      <c r="G14" s="48"/>
      <c r="H14" s="49"/>
      <c r="I14" s="49"/>
      <c r="J14" s="79"/>
      <c r="K14" s="79"/>
      <c r="L14" s="79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</row>
    <row r="15" spans="1:56" ht="27" customHeight="1" thickBot="1" x14ac:dyDescent="0.25">
      <c r="A15" s="46"/>
      <c r="B15" s="46"/>
      <c r="C15" s="154"/>
      <c r="D15" s="47"/>
      <c r="E15" s="47"/>
      <c r="F15" s="47"/>
      <c r="G15" s="47"/>
      <c r="H15" s="47"/>
      <c r="I15" s="49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225" t="s">
        <v>19</v>
      </c>
      <c r="V15" s="231" t="s">
        <v>29</v>
      </c>
      <c r="W15" s="225" t="s">
        <v>18</v>
      </c>
      <c r="X15" s="225" t="s">
        <v>20</v>
      </c>
      <c r="Y15" s="225" t="s">
        <v>21</v>
      </c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</row>
    <row r="16" spans="1:56" ht="19.5" thickTop="1" thickBot="1" x14ac:dyDescent="0.25">
      <c r="A16" s="46"/>
      <c r="B16" s="46"/>
      <c r="C16" s="154"/>
      <c r="D16" s="47"/>
      <c r="E16" s="47"/>
      <c r="F16" s="47"/>
      <c r="G16" s="47"/>
      <c r="H16" s="47"/>
      <c r="I16" s="49"/>
      <c r="J16" s="48"/>
      <c r="K16" s="48"/>
      <c r="L16" s="171"/>
      <c r="M16" s="171"/>
      <c r="N16" s="369" t="s">
        <v>42</v>
      </c>
      <c r="O16" s="370"/>
      <c r="P16" s="156">
        <f>STEUERUNG!AA6</f>
        <v>1.4</v>
      </c>
      <c r="Q16" s="172"/>
      <c r="R16" s="172"/>
      <c r="S16" s="369" t="s">
        <v>14</v>
      </c>
      <c r="T16" s="370"/>
      <c r="U16" s="157">
        <f>STEUERUNG!D12</f>
        <v>1.3376999999999999</v>
      </c>
      <c r="V16" s="232">
        <f>STEUERUNG!F12</f>
        <v>0</v>
      </c>
      <c r="W16" s="157">
        <f>STEUERUNG!H12</f>
        <v>1.3378000000000001</v>
      </c>
      <c r="X16" s="157">
        <f>STEUERUNG!J12</f>
        <v>1.3376999999999999</v>
      </c>
      <c r="Y16" s="157">
        <f>STEUERUNG!L12</f>
        <v>1.3376999999999999</v>
      </c>
      <c r="Z16" s="171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</row>
    <row r="17" spans="1:56" ht="6.75" customHeight="1" thickBot="1" x14ac:dyDescent="0.25">
      <c r="A17" s="46"/>
      <c r="B17" s="46"/>
      <c r="C17" s="154"/>
      <c r="D17" s="47"/>
      <c r="E17" s="47"/>
      <c r="F17" s="47"/>
      <c r="G17" s="47"/>
      <c r="H17" s="47"/>
      <c r="I17" s="49"/>
      <c r="J17" s="48"/>
      <c r="K17" s="48"/>
      <c r="L17" s="171"/>
      <c r="M17" s="171"/>
      <c r="N17" s="171"/>
      <c r="O17" s="171"/>
      <c r="P17" s="171"/>
      <c r="Q17" s="172"/>
      <c r="R17" s="172"/>
      <c r="S17" s="171"/>
      <c r="T17" s="171"/>
      <c r="U17" s="163"/>
      <c r="V17" s="163"/>
      <c r="W17" s="163"/>
      <c r="X17" s="163"/>
      <c r="Y17" s="163"/>
      <c r="Z17" s="171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</row>
    <row r="18" spans="1:56" ht="19.5" thickTop="1" thickBot="1" x14ac:dyDescent="0.25">
      <c r="A18" s="46"/>
      <c r="B18" s="46"/>
      <c r="C18" s="154"/>
      <c r="D18" s="47"/>
      <c r="E18" s="47"/>
      <c r="F18" s="47"/>
      <c r="G18" s="47"/>
      <c r="H18" s="47"/>
      <c r="I18" s="49"/>
      <c r="J18" s="48"/>
      <c r="K18" s="48"/>
      <c r="L18" s="171"/>
      <c r="M18" s="171"/>
      <c r="N18" s="369" t="s">
        <v>43</v>
      </c>
      <c r="O18" s="370"/>
      <c r="P18" s="158">
        <f>STEUERUNG!F32</f>
        <v>15</v>
      </c>
      <c r="Q18" s="172"/>
      <c r="R18" s="172"/>
      <c r="S18" s="369" t="s">
        <v>41</v>
      </c>
      <c r="T18" s="370"/>
      <c r="U18" s="157" t="e">
        <f>STEUERUNG!R12</f>
        <v>#REF!</v>
      </c>
      <c r="V18" s="232">
        <f>STEUERUNG!T12</f>
        <v>0</v>
      </c>
      <c r="W18" s="157" t="e">
        <f>STEUERUNG!V12</f>
        <v>#REF!</v>
      </c>
      <c r="X18" s="157" t="e">
        <f>STEUERUNG!X12</f>
        <v>#REF!</v>
      </c>
      <c r="Y18" s="157" t="e">
        <f>STEUERUNG!Z12</f>
        <v>#REF!</v>
      </c>
      <c r="Z18" s="171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</row>
    <row r="19" spans="1:56" x14ac:dyDescent="0.2">
      <c r="A19" s="46"/>
      <c r="B19" s="46"/>
      <c r="C19" s="154"/>
      <c r="D19" s="47"/>
      <c r="E19" s="48"/>
      <c r="F19" s="48"/>
      <c r="G19" s="48"/>
      <c r="H19" s="49"/>
      <c r="I19" s="49"/>
      <c r="J19" s="48"/>
      <c r="K19" s="48"/>
      <c r="L19" s="48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</row>
    <row r="20" spans="1:56" ht="12.75" customHeight="1" x14ac:dyDescent="0.2">
      <c r="A20" s="46"/>
      <c r="B20" s="46"/>
      <c r="C20" s="154"/>
      <c r="D20" s="47"/>
      <c r="E20" s="48"/>
      <c r="F20" s="48"/>
      <c r="G20" s="48"/>
      <c r="H20" s="49"/>
      <c r="I20" s="49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313" t="e">
        <f>P12*X16*0.3</f>
        <v>#DIV/0!</v>
      </c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</row>
    <row r="21" spans="1:56" ht="12.75" customHeight="1" x14ac:dyDescent="0.2">
      <c r="A21" s="46"/>
      <c r="B21" s="46"/>
      <c r="C21" s="155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</row>
    <row r="22" spans="1:56" ht="13.5" thickBot="1" x14ac:dyDescent="0.25">
      <c r="A22" s="46"/>
      <c r="B22" s="46"/>
      <c r="C22" s="154"/>
      <c r="D22" s="47"/>
      <c r="E22" s="48"/>
      <c r="F22" s="48"/>
      <c r="G22" s="48"/>
      <c r="H22" s="48"/>
      <c r="I22" s="49"/>
      <c r="J22" s="49"/>
      <c r="K22" s="48"/>
      <c r="L22" s="48"/>
      <c r="M22" s="48"/>
      <c r="N22" s="48"/>
      <c r="O22" s="48"/>
      <c r="P22" s="48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</row>
    <row r="23" spans="1:56" ht="18" customHeight="1" thickBot="1" x14ac:dyDescent="0.3">
      <c r="A23" s="371" t="s">
        <v>38</v>
      </c>
      <c r="B23" s="80"/>
      <c r="C23" s="163"/>
      <c r="D23" s="162"/>
      <c r="E23" s="164"/>
      <c r="F23" s="164"/>
      <c r="G23" s="164"/>
      <c r="H23" s="164"/>
      <c r="I23" s="164"/>
      <c r="J23" s="165"/>
      <c r="K23" s="165"/>
      <c r="L23" s="165"/>
      <c r="M23" s="164"/>
      <c r="N23" s="164"/>
      <c r="O23" s="164"/>
      <c r="P23" s="164"/>
      <c r="Q23" s="164"/>
      <c r="R23" s="164"/>
      <c r="S23" s="165"/>
      <c r="T23" s="355" t="s">
        <v>8</v>
      </c>
      <c r="U23" s="356"/>
      <c r="V23" s="356"/>
      <c r="W23" s="356"/>
      <c r="X23" s="356"/>
      <c r="Y23" s="356"/>
      <c r="Z23" s="356"/>
      <c r="AA23" s="357"/>
      <c r="AB23" s="81"/>
      <c r="AC23" s="81"/>
      <c r="AD23" s="81"/>
      <c r="AE23" s="81"/>
      <c r="AF23" s="81"/>
      <c r="AG23" s="48"/>
      <c r="AH23" s="52"/>
      <c r="AI23" s="44"/>
      <c r="AJ23" s="44"/>
      <c r="AK23" s="49"/>
      <c r="AL23" s="48"/>
      <c r="AM23" s="48"/>
      <c r="AN23" s="48"/>
      <c r="AO23" s="46"/>
      <c r="AP23" s="50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</row>
    <row r="24" spans="1:56" ht="18.75" customHeight="1" thickBot="1" x14ac:dyDescent="0.3">
      <c r="A24" s="371"/>
      <c r="B24" s="80"/>
      <c r="C24" s="163"/>
      <c r="D24" s="364" t="s">
        <v>37</v>
      </c>
      <c r="E24" s="364"/>
      <c r="F24" s="364"/>
      <c r="G24" s="364"/>
      <c r="H24" s="364"/>
      <c r="I24" s="365"/>
      <c r="J24" s="365"/>
      <c r="K24" s="366"/>
      <c r="L24" s="361" t="s">
        <v>15</v>
      </c>
      <c r="M24" s="362"/>
      <c r="N24" s="363"/>
      <c r="O24" s="358" t="s">
        <v>45</v>
      </c>
      <c r="P24" s="359"/>
      <c r="Q24" s="359"/>
      <c r="R24" s="360"/>
      <c r="S24" s="165"/>
      <c r="T24" s="82" t="s">
        <v>44</v>
      </c>
      <c r="U24" s="83" t="s">
        <v>31</v>
      </c>
      <c r="V24" s="83" t="s">
        <v>32</v>
      </c>
      <c r="W24" s="84" t="s">
        <v>33</v>
      </c>
      <c r="X24" s="352" t="s">
        <v>13</v>
      </c>
      <c r="Y24" s="353"/>
      <c r="Z24" s="353"/>
      <c r="AA24" s="354"/>
      <c r="AB24" s="81"/>
      <c r="AC24" s="81"/>
      <c r="AD24" s="81"/>
      <c r="AE24" s="81"/>
      <c r="AF24" s="81"/>
      <c r="AG24" s="48"/>
      <c r="AH24" s="52"/>
      <c r="AI24" s="44"/>
      <c r="AJ24" s="44"/>
      <c r="AK24" s="49"/>
      <c r="AL24" s="48"/>
      <c r="AM24" s="48"/>
      <c r="AN24" s="48"/>
      <c r="AO24" s="46"/>
      <c r="AP24" s="50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</row>
    <row r="25" spans="1:56" ht="63.75" customHeight="1" thickBot="1" x14ac:dyDescent="0.3">
      <c r="A25" s="371"/>
      <c r="B25" s="80"/>
      <c r="C25" s="163"/>
      <c r="D25" s="85" t="s">
        <v>1</v>
      </c>
      <c r="E25" s="86" t="s">
        <v>25</v>
      </c>
      <c r="F25" s="86" t="s">
        <v>26</v>
      </c>
      <c r="G25" s="87" t="s">
        <v>27</v>
      </c>
      <c r="H25" s="178" t="s">
        <v>54</v>
      </c>
      <c r="I25" s="187" t="s">
        <v>28</v>
      </c>
      <c r="J25" s="188" t="s">
        <v>52</v>
      </c>
      <c r="K25" s="88" t="s">
        <v>47</v>
      </c>
      <c r="L25" s="89" t="s">
        <v>34</v>
      </c>
      <c r="M25" s="89" t="s">
        <v>35</v>
      </c>
      <c r="N25" s="90" t="s">
        <v>36</v>
      </c>
      <c r="O25" s="91" t="s">
        <v>30</v>
      </c>
      <c r="P25" s="92" t="s">
        <v>31</v>
      </c>
      <c r="Q25" s="92" t="s">
        <v>32</v>
      </c>
      <c r="R25" s="92" t="s">
        <v>33</v>
      </c>
      <c r="S25" s="159" t="s">
        <v>46</v>
      </c>
      <c r="T25" s="93">
        <v>1</v>
      </c>
      <c r="U25" s="94">
        <v>0.3</v>
      </c>
      <c r="V25" s="94">
        <v>0.5</v>
      </c>
      <c r="W25" s="95">
        <v>0.7</v>
      </c>
      <c r="X25" s="96" t="s">
        <v>48</v>
      </c>
      <c r="Y25" s="97" t="s">
        <v>49</v>
      </c>
      <c r="Z25" s="160" t="s">
        <v>46</v>
      </c>
      <c r="AA25" s="96" t="s">
        <v>50</v>
      </c>
      <c r="AB25" s="81"/>
      <c r="AC25" s="81"/>
      <c r="AD25" s="81"/>
      <c r="AE25" s="81"/>
      <c r="AF25" s="81"/>
      <c r="AG25" s="48"/>
      <c r="AH25" s="52"/>
      <c r="AI25" s="44"/>
      <c r="AJ25" s="44"/>
      <c r="AK25" s="49"/>
      <c r="AL25" s="48"/>
      <c r="AM25" s="48"/>
      <c r="AN25" s="48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</row>
    <row r="26" spans="1:56" ht="19.5" customHeight="1" thickBot="1" x14ac:dyDescent="0.3">
      <c r="A26" s="371"/>
      <c r="B26" s="80"/>
      <c r="C26" s="166" t="s">
        <v>19</v>
      </c>
      <c r="D26" s="98" t="e">
        <f>STEUERUNG!T14</f>
        <v>#REF!</v>
      </c>
      <c r="E26" s="99" t="e">
        <f>STEUERUNG!R18</f>
        <v>#REF!</v>
      </c>
      <c r="F26" s="99" t="e">
        <f>STEUERUNG!T18</f>
        <v>#REF!</v>
      </c>
      <c r="G26" s="100" t="e">
        <f>STEUERUNG!V18</f>
        <v>#REF!</v>
      </c>
      <c r="H26" s="179" t="e">
        <f>STEUERUNG!X18</f>
        <v>#REF!</v>
      </c>
      <c r="I26" s="101" t="e">
        <f>STEUERUNG!Z18</f>
        <v>#REF!</v>
      </c>
      <c r="J26" s="201" t="e">
        <f>ROUND(I26/D26,0)</f>
        <v>#REF!</v>
      </c>
      <c r="K26" s="184" t="e">
        <f>I26*$U$18</f>
        <v>#REF!</v>
      </c>
      <c r="L26" s="173">
        <f>STEUERUNG!T6</f>
        <v>280</v>
      </c>
      <c r="M26" s="174">
        <f>L26+$P$18</f>
        <v>295</v>
      </c>
      <c r="N26" s="174">
        <f>M26+$P$18</f>
        <v>310</v>
      </c>
      <c r="O26" s="102" t="e">
        <f>IF(J26&gt;L26,D26*L26,I26)</f>
        <v>#REF!</v>
      </c>
      <c r="P26" s="103" t="e">
        <f t="shared" ref="P26:P30" si="2">IF(J26&gt;M26,(M26-L26)*D26,I26-O26)</f>
        <v>#REF!</v>
      </c>
      <c r="Q26" s="103" t="e">
        <f>IF(J26&gt;N26,(N26-M26)*D26,I26-O26-P26)</f>
        <v>#REF!</v>
      </c>
      <c r="R26" s="103" t="e">
        <f>I26-Q26-P26-O26</f>
        <v>#REF!</v>
      </c>
      <c r="S26" s="104" t="e">
        <f>SUM(O26:R26)</f>
        <v>#REF!</v>
      </c>
      <c r="T26" s="105" t="e">
        <f>ROUND(O26*$U$18*$T$25,2)</f>
        <v>#REF!</v>
      </c>
      <c r="U26" s="106" t="e">
        <f>ROUND(P26*$U$18*$U$25,2)</f>
        <v>#REF!</v>
      </c>
      <c r="V26" s="106" t="e">
        <f>ROUND(Q26*$U$18*$V$25,2)</f>
        <v>#REF!</v>
      </c>
      <c r="W26" s="107" t="e">
        <f>ROUND(R26*$U$18*$W$25,2)</f>
        <v>#REF!</v>
      </c>
      <c r="X26" s="108" t="e">
        <f>SUM(U26:W26)</f>
        <v>#REF!</v>
      </c>
      <c r="Y26" s="109" t="e">
        <f>O26*$U$18+P26*$U$18*$W$8+Q26*$U$18*$V$8+R26*$U$18*$U$8</f>
        <v>#REF!</v>
      </c>
      <c r="Z26" s="110" t="e">
        <f>Y26+X26</f>
        <v>#REF!</v>
      </c>
      <c r="AA26" s="111" t="e">
        <f>IF(X26=0,0,1-Y26/K26)</f>
        <v>#REF!</v>
      </c>
      <c r="AB26" s="80"/>
      <c r="AC26" s="80"/>
      <c r="AD26" s="80"/>
      <c r="AE26" s="80"/>
      <c r="AF26" s="80"/>
      <c r="AG26" s="46"/>
      <c r="AH26" s="52"/>
      <c r="AI26" s="44"/>
      <c r="AJ26" s="44"/>
      <c r="AK26" s="49"/>
      <c r="AL26" s="48"/>
      <c r="AM26" s="48"/>
      <c r="AN26" s="48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</row>
    <row r="27" spans="1:56" ht="19.5" hidden="1" customHeight="1" thickBot="1" x14ac:dyDescent="0.3">
      <c r="A27" s="371"/>
      <c r="B27" s="80"/>
      <c r="C27" s="167" t="s">
        <v>29</v>
      </c>
      <c r="D27" s="112">
        <f>STEUERUNG!T15</f>
        <v>0</v>
      </c>
      <c r="E27" s="113">
        <f>STEUERUNG!R19</f>
        <v>0</v>
      </c>
      <c r="F27" s="113">
        <f>STEUERUNG!T19</f>
        <v>0</v>
      </c>
      <c r="G27" s="114">
        <f>STEUERUNG!V19</f>
        <v>0</v>
      </c>
      <c r="H27" s="180">
        <f>STEUERUNG!X19</f>
        <v>0</v>
      </c>
      <c r="I27" s="115">
        <f>STEUERUNG!Z19</f>
        <v>0</v>
      </c>
      <c r="J27" s="202" t="e">
        <f>ROUND(I27/D27,0)</f>
        <v>#DIV/0!</v>
      </c>
      <c r="K27" s="185">
        <f>I27*$V$18</f>
        <v>0</v>
      </c>
      <c r="L27" s="175">
        <f>STEUERUNG!T7</f>
        <v>0</v>
      </c>
      <c r="M27" s="176">
        <f>IF(L27=0,0,L27+$P$18)</f>
        <v>0</v>
      </c>
      <c r="N27" s="176">
        <f>IF(L27=0,0,M27+$P$18)</f>
        <v>0</v>
      </c>
      <c r="O27" s="116" t="e">
        <f>IF(J27&gt;L27,D27*L27,I27)</f>
        <v>#DIV/0!</v>
      </c>
      <c r="P27" s="117" t="e">
        <f t="shared" si="2"/>
        <v>#DIV/0!</v>
      </c>
      <c r="Q27" s="117" t="e">
        <f t="shared" ref="Q27:Q30" si="3">IF(J27&gt;N27,(N27-M27)*D27,I27-O27-P27)</f>
        <v>#DIV/0!</v>
      </c>
      <c r="R27" s="117" t="e">
        <f t="shared" ref="R27:R30" si="4">I27-Q27-P27-O27</f>
        <v>#DIV/0!</v>
      </c>
      <c r="S27" s="118" t="e">
        <f t="shared" ref="S27:S30" si="5">SUM(O27:R27)</f>
        <v>#DIV/0!</v>
      </c>
      <c r="T27" s="119" t="e">
        <f>ROUND(O27*$V$18*$T$25,2)</f>
        <v>#DIV/0!</v>
      </c>
      <c r="U27" s="120" t="e">
        <f>ROUND(P27*$V$18*$U$25,2)</f>
        <v>#DIV/0!</v>
      </c>
      <c r="V27" s="120" t="e">
        <f>ROUND(Q27*$V$18*$V$25,2)</f>
        <v>#DIV/0!</v>
      </c>
      <c r="W27" s="121" t="e">
        <f>ROUND(R27*$V$18*$W$25,2)</f>
        <v>#DIV/0!</v>
      </c>
      <c r="X27" s="122" t="e">
        <f t="shared" ref="X27:X30" si="6">SUM(U27:W27)</f>
        <v>#DIV/0!</v>
      </c>
      <c r="Y27" s="123" t="e">
        <f>O27*$V$18+P27*$V$18*$W$8+Q27*$V$18*$V$8+R27*$V$18*$U$8</f>
        <v>#DIV/0!</v>
      </c>
      <c r="Z27" s="124" t="e">
        <f t="shared" ref="Z27:Z30" si="7">Y27+X27</f>
        <v>#DIV/0!</v>
      </c>
      <c r="AA27" s="206" t="e">
        <f t="shared" ref="AA27:AA30" si="8">IF(X27=0,0,1-Y27/K27)</f>
        <v>#DIV/0!</v>
      </c>
      <c r="AB27" s="81"/>
      <c r="AC27" s="81"/>
      <c r="AD27" s="81"/>
      <c r="AE27" s="81"/>
      <c r="AF27" s="81"/>
      <c r="AG27" s="48"/>
      <c r="AH27" s="52"/>
      <c r="AI27" s="44"/>
      <c r="AJ27" s="44"/>
      <c r="AK27" s="49"/>
      <c r="AL27" s="48"/>
      <c r="AM27" s="48"/>
      <c r="AN27" s="48"/>
      <c r="AO27" s="46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</row>
    <row r="28" spans="1:56" ht="19.5" customHeight="1" thickBot="1" x14ac:dyDescent="0.25">
      <c r="A28" s="371"/>
      <c r="B28" s="80"/>
      <c r="C28" s="168" t="s">
        <v>18</v>
      </c>
      <c r="D28" s="126" t="e">
        <f>STEUERUNG!V14</f>
        <v>#REF!</v>
      </c>
      <c r="E28" s="127" t="e">
        <f>STEUERUNG!R20</f>
        <v>#REF!</v>
      </c>
      <c r="F28" s="127" t="e">
        <f>STEUERUNG!T20</f>
        <v>#REF!</v>
      </c>
      <c r="G28" s="128" t="e">
        <f>STEUERUNG!V20</f>
        <v>#REF!</v>
      </c>
      <c r="H28" s="181" t="e">
        <f>STEUERUNG!X20</f>
        <v>#REF!</v>
      </c>
      <c r="I28" s="129" t="e">
        <f>STEUERUNG!Z20</f>
        <v>#REF!</v>
      </c>
      <c r="J28" s="203" t="e">
        <f>ROUND(I28/D28,0)</f>
        <v>#REF!</v>
      </c>
      <c r="K28" s="185" t="e">
        <f>I28*$W$18</f>
        <v>#REF!</v>
      </c>
      <c r="L28" s="173">
        <f>STEUERUNG!T8</f>
        <v>280</v>
      </c>
      <c r="M28" s="177">
        <f t="shared" ref="M28:N30" si="9">L28+$P$18</f>
        <v>295</v>
      </c>
      <c r="N28" s="177">
        <f t="shared" si="9"/>
        <v>310</v>
      </c>
      <c r="O28" s="130" t="e">
        <f>IF(J28&gt;L28,D28*L28,I28)</f>
        <v>#REF!</v>
      </c>
      <c r="P28" s="131" t="e">
        <f t="shared" si="2"/>
        <v>#REF!</v>
      </c>
      <c r="Q28" s="131" t="e">
        <f t="shared" si="3"/>
        <v>#REF!</v>
      </c>
      <c r="R28" s="131" t="e">
        <f t="shared" si="4"/>
        <v>#REF!</v>
      </c>
      <c r="S28" s="132" t="e">
        <f t="shared" si="5"/>
        <v>#REF!</v>
      </c>
      <c r="T28" s="133" t="e">
        <f>ROUND(O28*$W$18*$T$25,2)</f>
        <v>#REF!</v>
      </c>
      <c r="U28" s="134" t="e">
        <f>ROUND(P28*$W$18*$U$25,2)</f>
        <v>#REF!</v>
      </c>
      <c r="V28" s="134" t="e">
        <f>ROUND(Q28*$W$18*$V$25,2)</f>
        <v>#REF!</v>
      </c>
      <c r="W28" s="135" t="e">
        <f>ROUND(R28*$W$18*$W$25,2)</f>
        <v>#REF!</v>
      </c>
      <c r="X28" s="136" t="e">
        <f t="shared" si="6"/>
        <v>#REF!</v>
      </c>
      <c r="Y28" s="137" t="e">
        <f>O28*$W$18+P28*$W$18*$W$8+Q28*$W$18*$V$8+R28*$W$18*$U$8</f>
        <v>#REF!</v>
      </c>
      <c r="Z28" s="124" t="e">
        <f t="shared" si="7"/>
        <v>#REF!</v>
      </c>
      <c r="AA28" s="125" t="e">
        <f t="shared" si="8"/>
        <v>#REF!</v>
      </c>
      <c r="AB28" s="81"/>
      <c r="AC28" s="81"/>
      <c r="AD28" s="81"/>
      <c r="AE28" s="81"/>
      <c r="AF28" s="81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</row>
    <row r="29" spans="1:56" ht="19.5" customHeight="1" thickBot="1" x14ac:dyDescent="0.25">
      <c r="A29" s="371"/>
      <c r="B29" s="80"/>
      <c r="C29" s="169" t="s">
        <v>20</v>
      </c>
      <c r="D29" s="138" t="e">
        <f>STEUERUNG!V15</f>
        <v>#REF!</v>
      </c>
      <c r="E29" s="139" t="e">
        <f>STEUERUNG!R21</f>
        <v>#REF!</v>
      </c>
      <c r="F29" s="139" t="e">
        <f>STEUERUNG!T21</f>
        <v>#REF!</v>
      </c>
      <c r="G29" s="140" t="e">
        <f>STEUERUNG!V21</f>
        <v>#REF!</v>
      </c>
      <c r="H29" s="182" t="e">
        <f>STEUERUNG!X21</f>
        <v>#REF!</v>
      </c>
      <c r="I29" s="141" t="e">
        <f>STEUERUNG!Z21</f>
        <v>#REF!</v>
      </c>
      <c r="J29" s="203" t="e">
        <f>ROUND(I29/D29,0)</f>
        <v>#REF!</v>
      </c>
      <c r="K29" s="185" t="e">
        <f>I29*$X$18</f>
        <v>#REF!</v>
      </c>
      <c r="L29" s="173">
        <f>STEUERUNG!T9</f>
        <v>280</v>
      </c>
      <c r="M29" s="177">
        <f t="shared" si="9"/>
        <v>295</v>
      </c>
      <c r="N29" s="177">
        <f t="shared" si="9"/>
        <v>310</v>
      </c>
      <c r="O29" s="142" t="e">
        <f>IF(J29&gt;L29,D29*L29,I29)</f>
        <v>#REF!</v>
      </c>
      <c r="P29" s="143" t="e">
        <f t="shared" si="2"/>
        <v>#REF!</v>
      </c>
      <c r="Q29" s="143" t="e">
        <f t="shared" si="3"/>
        <v>#REF!</v>
      </c>
      <c r="R29" s="143" t="e">
        <f t="shared" si="4"/>
        <v>#REF!</v>
      </c>
      <c r="S29" s="132" t="e">
        <f t="shared" si="5"/>
        <v>#REF!</v>
      </c>
      <c r="T29" s="144" t="e">
        <f>ROUND(O29*$X$18*$T$25,2)</f>
        <v>#REF!</v>
      </c>
      <c r="U29" s="145" t="e">
        <f>ROUND(P29*$X$18*$U$25,2)</f>
        <v>#REF!</v>
      </c>
      <c r="V29" s="145" t="e">
        <f>ROUND(Q29*$X$18*$V$25,2)</f>
        <v>#REF!</v>
      </c>
      <c r="W29" s="146" t="e">
        <f>ROUND(R29*$X$18*$W$25,2)</f>
        <v>#REF!</v>
      </c>
      <c r="X29" s="147" t="e">
        <f t="shared" si="6"/>
        <v>#REF!</v>
      </c>
      <c r="Y29" s="148" t="e">
        <f>O29*$X$18+P29*$X$18*$W$8+Q29*$X$18*$V$8+R29*$X$18*$U$8</f>
        <v>#REF!</v>
      </c>
      <c r="Z29" s="149" t="e">
        <f t="shared" si="7"/>
        <v>#REF!</v>
      </c>
      <c r="AA29" s="150" t="e">
        <f t="shared" si="8"/>
        <v>#REF!</v>
      </c>
      <c r="AB29" s="81"/>
      <c r="AC29" s="81"/>
      <c r="AD29" s="81"/>
      <c r="AE29" s="81"/>
      <c r="AF29" s="81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</row>
    <row r="30" spans="1:56" ht="19.5" customHeight="1" thickBot="1" x14ac:dyDescent="0.25">
      <c r="A30" s="371"/>
      <c r="B30" s="80"/>
      <c r="C30" s="170" t="s">
        <v>21</v>
      </c>
      <c r="D30" s="151" t="e">
        <f>STEUERUNG!X14</f>
        <v>#REF!</v>
      </c>
      <c r="E30" s="152" t="e">
        <f>STEUERUNG!R22</f>
        <v>#REF!</v>
      </c>
      <c r="F30" s="152" t="e">
        <f>STEUERUNG!T22</f>
        <v>#REF!</v>
      </c>
      <c r="G30" s="153" t="e">
        <f>STEUERUNG!V22</f>
        <v>#REF!</v>
      </c>
      <c r="H30" s="183" t="e">
        <f>STEUERUNG!X22</f>
        <v>#REF!</v>
      </c>
      <c r="I30" s="189" t="e">
        <f>STEUERUNG!Z22</f>
        <v>#REF!</v>
      </c>
      <c r="J30" s="204" t="e">
        <f>ROUND(I30/D30,0)</f>
        <v>#REF!</v>
      </c>
      <c r="K30" s="186" t="e">
        <f>I30*$Y$18</f>
        <v>#REF!</v>
      </c>
      <c r="L30" s="173">
        <f>STEUERUNG!T10</f>
        <v>280</v>
      </c>
      <c r="M30" s="177">
        <f t="shared" si="9"/>
        <v>295</v>
      </c>
      <c r="N30" s="177">
        <f t="shared" si="9"/>
        <v>310</v>
      </c>
      <c r="O30" s="130" t="e">
        <f>IF(J30&gt;L30,D30*L30,I30)</f>
        <v>#REF!</v>
      </c>
      <c r="P30" s="131" t="e">
        <f t="shared" si="2"/>
        <v>#REF!</v>
      </c>
      <c r="Q30" s="131" t="e">
        <f t="shared" si="3"/>
        <v>#REF!</v>
      </c>
      <c r="R30" s="131" t="e">
        <f t="shared" si="4"/>
        <v>#REF!</v>
      </c>
      <c r="S30" s="132" t="e">
        <f t="shared" si="5"/>
        <v>#REF!</v>
      </c>
      <c r="T30" s="133" t="e">
        <f>ROUND(O30*$Y$18*$T$25,2)</f>
        <v>#REF!</v>
      </c>
      <c r="U30" s="134" t="e">
        <f>ROUND(P30*$Y$18*$U$25,2)</f>
        <v>#REF!</v>
      </c>
      <c r="V30" s="134" t="e">
        <f>ROUND(Q30*$Y$18*$V$25,2)</f>
        <v>#REF!</v>
      </c>
      <c r="W30" s="135" t="e">
        <f>ROUND(R30*$Y$18*$W$25,2)</f>
        <v>#REF!</v>
      </c>
      <c r="X30" s="136" t="e">
        <f t="shared" si="6"/>
        <v>#REF!</v>
      </c>
      <c r="Y30" s="137" t="e">
        <f>O30*$Y$18+P30*$Y$18*$W$8+Q30*$Y$18*$V$8+R30*$Y$18*$U$8</f>
        <v>#REF!</v>
      </c>
      <c r="Z30" s="124" t="e">
        <f t="shared" si="7"/>
        <v>#REF!</v>
      </c>
      <c r="AA30" s="125" t="e">
        <f t="shared" si="8"/>
        <v>#REF!</v>
      </c>
      <c r="AB30" s="81"/>
      <c r="AC30" s="81"/>
      <c r="AD30" s="81"/>
      <c r="AE30" s="81"/>
      <c r="AF30" s="81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</row>
    <row r="31" spans="1:56" ht="15" x14ac:dyDescent="0.2">
      <c r="A31" s="46"/>
      <c r="B31" s="46"/>
      <c r="C31" s="46"/>
      <c r="D31" s="47"/>
      <c r="E31" s="48"/>
      <c r="F31" s="48"/>
      <c r="G31" s="48"/>
      <c r="H31" s="49"/>
      <c r="I31" s="49"/>
      <c r="J31" s="79"/>
      <c r="K31" s="79"/>
      <c r="L31" s="79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</row>
    <row r="32" spans="1:56" x14ac:dyDescent="0.2">
      <c r="A32" s="46"/>
      <c r="B32" s="46"/>
      <c r="C32" s="46"/>
      <c r="D32" s="47"/>
      <c r="E32" s="48"/>
      <c r="F32" s="48"/>
      <c r="G32" s="48"/>
      <c r="H32" s="49"/>
      <c r="I32" s="49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</row>
    <row r="33" spans="1:56" x14ac:dyDescent="0.2">
      <c r="A33" s="46"/>
      <c r="B33" s="46"/>
      <c r="C33" s="46"/>
      <c r="D33" s="47"/>
      <c r="E33" s="48"/>
      <c r="F33" s="48"/>
      <c r="G33" s="48"/>
      <c r="H33" s="49"/>
      <c r="I33" s="49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</row>
    <row r="34" spans="1:56" x14ac:dyDescent="0.2">
      <c r="A34" s="46"/>
      <c r="B34" s="46"/>
      <c r="C34" s="46"/>
      <c r="D34" s="47"/>
      <c r="E34" s="48"/>
      <c r="F34" s="48"/>
      <c r="G34" s="48"/>
      <c r="H34" s="49"/>
      <c r="I34" s="49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</row>
    <row r="35" spans="1:56" x14ac:dyDescent="0.2">
      <c r="A35" s="46"/>
      <c r="B35" s="46"/>
      <c r="C35" s="46"/>
      <c r="D35" s="47"/>
      <c r="E35" s="48"/>
      <c r="F35" s="48"/>
      <c r="G35" s="48"/>
      <c r="H35" s="49"/>
      <c r="I35" s="49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</row>
    <row r="36" spans="1:56" x14ac:dyDescent="0.2">
      <c r="A36" s="46"/>
      <c r="B36" s="46"/>
      <c r="C36" s="46"/>
      <c r="D36" s="47"/>
      <c r="E36" s="48"/>
      <c r="F36" s="48"/>
      <c r="G36" s="48"/>
      <c r="H36" s="49"/>
      <c r="I36" s="49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</row>
    <row r="37" spans="1:56" x14ac:dyDescent="0.2">
      <c r="A37" s="46"/>
      <c r="B37" s="46"/>
      <c r="C37" s="46"/>
      <c r="D37" s="47"/>
      <c r="E37" s="48"/>
      <c r="F37" s="48"/>
      <c r="G37" s="48"/>
      <c r="H37" s="49"/>
      <c r="I37" s="49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</row>
    <row r="38" spans="1:56" x14ac:dyDescent="0.2">
      <c r="A38" s="46"/>
      <c r="B38" s="46"/>
      <c r="C38" s="46"/>
      <c r="D38" s="47"/>
      <c r="E38" s="48"/>
      <c r="F38" s="48"/>
      <c r="G38" s="48"/>
      <c r="H38" s="49"/>
      <c r="I38" s="49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</row>
  </sheetData>
  <mergeCells count="17">
    <mergeCell ref="S16:T16"/>
    <mergeCell ref="N18:O18"/>
    <mergeCell ref="S18:T18"/>
    <mergeCell ref="A6:A13"/>
    <mergeCell ref="A23:A30"/>
    <mergeCell ref="N16:O16"/>
    <mergeCell ref="A1:AF1"/>
    <mergeCell ref="X7:AA7"/>
    <mergeCell ref="T6:AA6"/>
    <mergeCell ref="O7:R7"/>
    <mergeCell ref="L7:N7"/>
    <mergeCell ref="D7:K7"/>
    <mergeCell ref="X24:AA24"/>
    <mergeCell ref="T23:AA23"/>
    <mergeCell ref="O24:R24"/>
    <mergeCell ref="L24:N24"/>
    <mergeCell ref="D24:K2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HVM-RECHNER_2026</vt:lpstr>
      <vt:lpstr>STEUERUNG</vt:lpstr>
      <vt:lpstr>BERECHNUNG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Strehblow</dc:creator>
  <cp:lastModifiedBy>Alexander Strehblow</cp:lastModifiedBy>
  <dcterms:created xsi:type="dcterms:W3CDTF">2015-06-05T18:19:34Z</dcterms:created>
  <dcterms:modified xsi:type="dcterms:W3CDTF">2026-07-20T07:31:54Z</dcterms:modified>
</cp:coreProperties>
</file>