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M:\Vertragswesen\Strehblow\7. HVM\HVM 2026\HVM-Rechner 2026\2026 Rechner - Final\Release\"/>
    </mc:Choice>
  </mc:AlternateContent>
  <xr:revisionPtr revIDLastSave="0" documentId="13_ncr:1_{60976180-0839-4D8B-99DB-8FF932670CA4}" xr6:coauthVersionLast="47" xr6:coauthVersionMax="47" xr10:uidLastSave="{00000000-0000-0000-0000-000000000000}"/>
  <workbookProtection workbookAlgorithmName="SHA-512" workbookHashValue="G8yoeFMQnQieJMdm8NolHMb3dtHPlBGgekA6BEYNG9fhmbSmphZsdYH96THok3KhUy4IJObxgH3+QO2i/xAzug==" workbookSaltValue="1enEX3kLbKKbG0PtsJHFzQ==" workbookSpinCount="100000" lockStructure="1"/>
  <bookViews>
    <workbookView xWindow="53700" yWindow="750" windowWidth="49500" windowHeight="20850" xr2:uid="{00000000-000D-0000-FFFF-FFFF00000000}"/>
  </bookViews>
  <sheets>
    <sheet name="HVM-RECHNER_2026" sheetId="14" r:id="rId1"/>
    <sheet name="STEUERUNG" sheetId="10" state="hidden" r:id="rId2"/>
    <sheet name="BERECHNUNG" sheetId="1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12" i="10" l="1"/>
  <c r="X12" i="10"/>
  <c r="V12" i="10"/>
  <c r="R12" i="10"/>
  <c r="L12" i="10"/>
  <c r="J12" i="10"/>
  <c r="H12" i="10"/>
  <c r="D12" i="10"/>
  <c r="F10" i="10"/>
  <c r="F9" i="10"/>
  <c r="F8" i="10"/>
  <c r="F6" i="10"/>
  <c r="AO11" i="10"/>
  <c r="AR11" i="10" s="1"/>
  <c r="AO10" i="10"/>
  <c r="AR10" i="10" s="1"/>
  <c r="AO9" i="10"/>
  <c r="AR9" i="10" s="1"/>
  <c r="AO8" i="10"/>
  <c r="AR8" i="10" s="1"/>
  <c r="O21" i="14"/>
  <c r="F14" i="10" l="1"/>
  <c r="H15" i="10"/>
  <c r="V18" i="15" l="1"/>
  <c r="V16" i="15"/>
  <c r="Y18" i="15"/>
  <c r="X18" i="15"/>
  <c r="W18" i="15"/>
  <c r="Y16" i="15"/>
  <c r="X16" i="15"/>
  <c r="W16" i="15"/>
  <c r="F26" i="10"/>
  <c r="P18" i="15"/>
  <c r="R32" i="10"/>
  <c r="Q32" i="10"/>
  <c r="P16" i="15"/>
  <c r="T7" i="10" s="1"/>
  <c r="X37" i="10"/>
  <c r="W37" i="10"/>
  <c r="V37" i="10"/>
  <c r="T37" i="10"/>
  <c r="F37" i="10"/>
  <c r="G38" i="10"/>
  <c r="G36" i="10"/>
  <c r="J37" i="10"/>
  <c r="I37" i="10"/>
  <c r="H37" i="10"/>
  <c r="D18" i="10"/>
  <c r="X22" i="10"/>
  <c r="R21" i="10"/>
  <c r="I27" i="15"/>
  <c r="H27" i="15"/>
  <c r="I10" i="15"/>
  <c r="H10" i="15"/>
  <c r="L10" i="15"/>
  <c r="N10" i="15" s="1"/>
  <c r="G27" i="15"/>
  <c r="F27" i="15"/>
  <c r="E27" i="15"/>
  <c r="D10" i="15"/>
  <c r="D27" i="15"/>
  <c r="K10" i="15" l="1"/>
  <c r="K27" i="15"/>
  <c r="U36" i="10"/>
  <c r="U38" i="10"/>
  <c r="L27" i="15"/>
  <c r="N27" i="15" s="1"/>
  <c r="J27" i="15"/>
  <c r="M10" i="15"/>
  <c r="M27" i="15"/>
  <c r="P27" i="15" l="1"/>
  <c r="U27" i="15" s="1"/>
  <c r="Q27" i="15"/>
  <c r="V27" i="15" s="1"/>
  <c r="U35" i="10"/>
  <c r="O27" i="15"/>
  <c r="T26" i="10"/>
  <c r="T27" i="15" l="1"/>
  <c r="S27" i="15"/>
  <c r="R27" i="15"/>
  <c r="W27" i="15" s="1"/>
  <c r="G10" i="15"/>
  <c r="F10" i="15"/>
  <c r="E10" i="15"/>
  <c r="U18" i="15"/>
  <c r="U16" i="15"/>
  <c r="H30" i="15"/>
  <c r="V22" i="10"/>
  <c r="G30" i="15" s="1"/>
  <c r="T22" i="10"/>
  <c r="F30" i="15" s="1"/>
  <c r="R22" i="10"/>
  <c r="E30" i="15" s="1"/>
  <c r="X21" i="10"/>
  <c r="H29" i="15" s="1"/>
  <c r="V21" i="10"/>
  <c r="G29" i="15" s="1"/>
  <c r="T21" i="10"/>
  <c r="F29" i="15" s="1"/>
  <c r="E29" i="15"/>
  <c r="X20" i="10"/>
  <c r="H28" i="15" s="1"/>
  <c r="V20" i="10"/>
  <c r="G28" i="15" s="1"/>
  <c r="T20" i="10"/>
  <c r="F28" i="15" s="1"/>
  <c r="R20" i="10"/>
  <c r="E28" i="15" s="1"/>
  <c r="X18" i="10"/>
  <c r="V18" i="10"/>
  <c r="G26" i="15" s="1"/>
  <c r="T18" i="10"/>
  <c r="F26" i="15" s="1"/>
  <c r="R18" i="10"/>
  <c r="E26" i="15" s="1"/>
  <c r="D21" i="10"/>
  <c r="E12" i="15" s="1"/>
  <c r="D22" i="10"/>
  <c r="E13" i="15" s="1"/>
  <c r="J22" i="10"/>
  <c r="H13" i="15" s="1"/>
  <c r="H22" i="10"/>
  <c r="G13" i="15" s="1"/>
  <c r="F22" i="10"/>
  <c r="F13" i="15" s="1"/>
  <c r="J21" i="10"/>
  <c r="H12" i="15" s="1"/>
  <c r="H21" i="10"/>
  <c r="G12" i="15" s="1"/>
  <c r="F21" i="10"/>
  <c r="F12" i="15" s="1"/>
  <c r="J20" i="10"/>
  <c r="H11" i="15" s="1"/>
  <c r="H20" i="10"/>
  <c r="G11" i="15" s="1"/>
  <c r="F20" i="10"/>
  <c r="F11" i="15" s="1"/>
  <c r="D20" i="10"/>
  <c r="E11" i="15" s="1"/>
  <c r="V15" i="10"/>
  <c r="X14" i="10"/>
  <c r="V14" i="10"/>
  <c r="T14" i="10"/>
  <c r="J14" i="10"/>
  <c r="D13" i="15" s="1"/>
  <c r="D12" i="15"/>
  <c r="H14" i="10"/>
  <c r="D11" i="15" s="1"/>
  <c r="D9" i="15"/>
  <c r="J18" i="10"/>
  <c r="H9" i="15" s="1"/>
  <c r="H18" i="10"/>
  <c r="G9" i="15" s="1"/>
  <c r="F18" i="10"/>
  <c r="F9" i="15" s="1"/>
  <c r="E9" i="15"/>
  <c r="Y27" i="15" l="1"/>
  <c r="T6" i="10"/>
  <c r="L26" i="15" s="1"/>
  <c r="M26" i="15" s="1"/>
  <c r="N26" i="15" s="1"/>
  <c r="F38" i="10"/>
  <c r="X27" i="15"/>
  <c r="D28" i="15"/>
  <c r="D30" i="15"/>
  <c r="D29" i="15"/>
  <c r="D26" i="15"/>
  <c r="J38" i="10"/>
  <c r="I38" i="10"/>
  <c r="H38" i="10"/>
  <c r="T8" i="10"/>
  <c r="L28" i="15" s="1"/>
  <c r="M28" i="15" s="1"/>
  <c r="N28" i="15" s="1"/>
  <c r="T10" i="10"/>
  <c r="L30" i="15" s="1"/>
  <c r="M30" i="15" s="1"/>
  <c r="N30" i="15" s="1"/>
  <c r="T9" i="10"/>
  <c r="L29" i="15" s="1"/>
  <c r="M29" i="15" s="1"/>
  <c r="N29" i="15" s="1"/>
  <c r="L13" i="15"/>
  <c r="M13" i="15" s="1"/>
  <c r="N13" i="15" s="1"/>
  <c r="Z18" i="10"/>
  <c r="I26" i="15" s="1"/>
  <c r="H26" i="15"/>
  <c r="L9" i="15"/>
  <c r="M9" i="15" s="1"/>
  <c r="N9" i="15" s="1"/>
  <c r="Z22" i="10"/>
  <c r="I30" i="15" s="1"/>
  <c r="K30" i="15" s="1"/>
  <c r="Z20" i="10"/>
  <c r="I28" i="15" s="1"/>
  <c r="K28" i="15" s="1"/>
  <c r="Z21" i="10"/>
  <c r="I29" i="15" s="1"/>
  <c r="K29" i="15" s="1"/>
  <c r="J10" i="15"/>
  <c r="L11" i="15"/>
  <c r="M11" i="15" s="1"/>
  <c r="N11" i="15" s="1"/>
  <c r="L12" i="15"/>
  <c r="M12" i="15" s="1"/>
  <c r="L22" i="10"/>
  <c r="L21" i="10"/>
  <c r="I12" i="15" s="1"/>
  <c r="K12" i="15" s="1"/>
  <c r="L20" i="10"/>
  <c r="I11" i="15" s="1"/>
  <c r="K11" i="15" s="1"/>
  <c r="H6" i="10"/>
  <c r="J6" i="10" s="1"/>
  <c r="H10" i="10"/>
  <c r="J10" i="10" s="1"/>
  <c r="H9" i="10"/>
  <c r="J9" i="10" s="1"/>
  <c r="H8" i="10"/>
  <c r="J8" i="10" s="1"/>
  <c r="J26" i="15" l="1"/>
  <c r="O26" i="15" s="1"/>
  <c r="K26" i="15"/>
  <c r="J26" i="10"/>
  <c r="H26" i="10"/>
  <c r="I13" i="15"/>
  <c r="L26" i="10"/>
  <c r="T38" i="10"/>
  <c r="J29" i="15"/>
  <c r="O29" i="15" s="1"/>
  <c r="T36" i="10"/>
  <c r="J36" i="10"/>
  <c r="G35" i="10"/>
  <c r="P10" i="15"/>
  <c r="U10" i="15" s="1"/>
  <c r="X10" i="15" s="1"/>
  <c r="W38" i="10"/>
  <c r="X38" i="10"/>
  <c r="V38" i="10"/>
  <c r="X36" i="10"/>
  <c r="W36" i="10"/>
  <c r="V36" i="10"/>
  <c r="J28" i="15"/>
  <c r="O28" i="15" s="1"/>
  <c r="I36" i="10"/>
  <c r="H36" i="10"/>
  <c r="V9" i="10"/>
  <c r="X9" i="10" s="1"/>
  <c r="V10" i="10"/>
  <c r="X10" i="10" s="1"/>
  <c r="V8" i="10"/>
  <c r="X8" i="10" s="1"/>
  <c r="Q10" i="15"/>
  <c r="V10" i="15" s="1"/>
  <c r="AA27" i="15"/>
  <c r="U29" i="10" s="1"/>
  <c r="T29" i="10"/>
  <c r="V6" i="10"/>
  <c r="X6" i="10" s="1"/>
  <c r="J30" i="15"/>
  <c r="Z27" i="15"/>
  <c r="O10" i="15"/>
  <c r="J12" i="15"/>
  <c r="J11" i="15"/>
  <c r="N12" i="15"/>
  <c r="H30" i="14" l="1"/>
  <c r="H26" i="14"/>
  <c r="H32" i="14"/>
  <c r="H28" i="14"/>
  <c r="T35" i="10"/>
  <c r="R26" i="10"/>
  <c r="T10" i="15"/>
  <c r="Y10" i="15"/>
  <c r="T28" i="15"/>
  <c r="T29" i="15"/>
  <c r="T26" i="15"/>
  <c r="J13" i="15"/>
  <c r="O13" i="15" s="1"/>
  <c r="K13" i="15"/>
  <c r="X26" i="10"/>
  <c r="W35" i="10"/>
  <c r="V26" i="10"/>
  <c r="Z26" i="10"/>
  <c r="X35" i="10"/>
  <c r="V35" i="10"/>
  <c r="P28" i="15"/>
  <c r="U28" i="15" s="1"/>
  <c r="P29" i="15"/>
  <c r="U29" i="15" s="1"/>
  <c r="P26" i="15"/>
  <c r="U26" i="15" s="1"/>
  <c r="I35" i="10"/>
  <c r="H35" i="10"/>
  <c r="AA10" i="15"/>
  <c r="G29" i="10" s="1"/>
  <c r="F29" i="10"/>
  <c r="O30" i="15"/>
  <c r="S10" i="15"/>
  <c r="R10" i="15"/>
  <c r="W10" i="15" s="1"/>
  <c r="O11" i="15"/>
  <c r="O12" i="15"/>
  <c r="J35" i="10" l="1"/>
  <c r="P13" i="15"/>
  <c r="U13" i="15" s="1"/>
  <c r="T13" i="15"/>
  <c r="P12" i="15"/>
  <c r="U12" i="15" s="1"/>
  <c r="T12" i="15"/>
  <c r="T11" i="15"/>
  <c r="T30" i="15"/>
  <c r="Q29" i="15"/>
  <c r="V29" i="15" s="1"/>
  <c r="Q26" i="15"/>
  <c r="V26" i="15" s="1"/>
  <c r="Q28" i="15"/>
  <c r="V28" i="15" s="1"/>
  <c r="P30" i="15"/>
  <c r="U30" i="15" s="1"/>
  <c r="P11" i="15"/>
  <c r="U11" i="15" s="1"/>
  <c r="Q12" i="15"/>
  <c r="V12" i="15" s="1"/>
  <c r="Z10" i="15"/>
  <c r="R29" i="15" l="1"/>
  <c r="W29" i="15" s="1"/>
  <c r="X29" i="15" s="1"/>
  <c r="Q13" i="15"/>
  <c r="V13" i="15" s="1"/>
  <c r="R12" i="15"/>
  <c r="W12" i="15" s="1"/>
  <c r="X12" i="15" s="1"/>
  <c r="J29" i="10" s="1"/>
  <c r="R26" i="15"/>
  <c r="W26" i="15" s="1"/>
  <c r="X26" i="15" s="1"/>
  <c r="R29" i="10" s="1"/>
  <c r="R28" i="15"/>
  <c r="W28" i="15" s="1"/>
  <c r="Q30" i="15"/>
  <c r="V30" i="15" s="1"/>
  <c r="Q11" i="15"/>
  <c r="V11" i="15" s="1"/>
  <c r="S29" i="15" l="1"/>
  <c r="Y29" i="15"/>
  <c r="Z29" i="15" s="1"/>
  <c r="S30" i="14"/>
  <c r="R13" i="15"/>
  <c r="W13" i="15" s="1"/>
  <c r="X13" i="15" s="1"/>
  <c r="S12" i="15"/>
  <c r="Y12" i="15"/>
  <c r="AA12" i="15" s="1"/>
  <c r="K29" i="10" s="1"/>
  <c r="Y26" i="15"/>
  <c r="Z26" i="15" s="1"/>
  <c r="Y28" i="15"/>
  <c r="S26" i="15"/>
  <c r="X28" i="15"/>
  <c r="R30" i="15"/>
  <c r="W30" i="15" s="1"/>
  <c r="S28" i="15"/>
  <c r="R11" i="15"/>
  <c r="W11" i="15" s="1"/>
  <c r="X29" i="10"/>
  <c r="AA29" i="15" l="1"/>
  <c r="Y29" i="10" s="1"/>
  <c r="Z12" i="15"/>
  <c r="S13" i="15"/>
  <c r="S28" i="14"/>
  <c r="Y13" i="15"/>
  <c r="Z13" i="15" s="1"/>
  <c r="S30" i="15"/>
  <c r="Y30" i="15"/>
  <c r="Y11" i="15"/>
  <c r="AA26" i="15"/>
  <c r="S29" i="10" s="1"/>
  <c r="Z28" i="15"/>
  <c r="X30" i="15"/>
  <c r="AA28" i="15"/>
  <c r="W29" i="10" s="1"/>
  <c r="V29" i="10"/>
  <c r="X11" i="15"/>
  <c r="H29" i="10" s="1"/>
  <c r="S11" i="15"/>
  <c r="L29" i="10"/>
  <c r="AA13" i="15" l="1"/>
  <c r="M29" i="10" s="1"/>
  <c r="S26" i="14"/>
  <c r="Z29" i="10"/>
  <c r="AA30" i="15"/>
  <c r="AA29" i="10" s="1"/>
  <c r="Z30" i="15"/>
  <c r="AA11" i="15"/>
  <c r="I29" i="10" s="1"/>
  <c r="Z11" i="15"/>
  <c r="L18" i="10"/>
  <c r="S32" i="14" l="1"/>
  <c r="F36" i="10"/>
  <c r="D26" i="10"/>
  <c r="I9" i="15"/>
  <c r="J9" i="15" l="1"/>
  <c r="K9" i="15"/>
  <c r="F35" i="10" l="1"/>
  <c r="O9" i="15"/>
  <c r="P9" i="15" s="1"/>
  <c r="U9" i="15" s="1"/>
  <c r="Q9" i="15" l="1"/>
  <c r="V9" i="15" s="1"/>
  <c r="T9" i="15"/>
  <c r="R9" i="15" l="1"/>
  <c r="W9" i="15" s="1"/>
  <c r="X9" i="15" s="1"/>
  <c r="D29" i="10" s="1"/>
  <c r="Y9" i="15" l="1"/>
  <c r="AA9" i="15" s="1"/>
  <c r="E29" i="10" s="1"/>
  <c r="S9" i="15"/>
  <c r="Z9" i="15" l="1"/>
</calcChain>
</file>

<file path=xl/sharedStrings.xml><?xml version="1.0" encoding="utf-8"?>
<sst xmlns="http://schemas.openxmlformats.org/spreadsheetml/2006/main" count="223" uniqueCount="72">
  <si>
    <t xml:space="preserve"> </t>
  </si>
  <si>
    <t>Fälle</t>
  </si>
  <si>
    <t>FÄLLE</t>
  </si>
  <si>
    <t>KCH</t>
  </si>
  <si>
    <t>KBR</t>
  </si>
  <si>
    <t>PAR</t>
  </si>
  <si>
    <t>GES</t>
  </si>
  <si>
    <t>ERGEBNIS</t>
  </si>
  <si>
    <t>KÜRZUNG</t>
  </si>
  <si>
    <t>RAUS</t>
  </si>
  <si>
    <t>PUNKTE OFFEN</t>
  </si>
  <si>
    <t>PUNKTE</t>
  </si>
  <si>
    <t>KZV BEREICH</t>
  </si>
  <si>
    <t>GESAMT</t>
  </si>
  <si>
    <t>M-Punktwert AZA</t>
  </si>
  <si>
    <t>GRENZWERTE</t>
  </si>
  <si>
    <t>→</t>
  </si>
  <si>
    <t>AS</t>
  </si>
  <si>
    <t>AOK</t>
  </si>
  <si>
    <t>IKK</t>
  </si>
  <si>
    <t>BKK</t>
  </si>
  <si>
    <t>vdek</t>
  </si>
  <si>
    <t>OG1</t>
  </si>
  <si>
    <t>OG2</t>
  </si>
  <si>
    <t>OG3</t>
  </si>
  <si>
    <t>Punkte KCH</t>
  </si>
  <si>
    <t>Punkte PAR</t>
  </si>
  <si>
    <t>Punkte KBR</t>
  </si>
  <si>
    <t>Punkte Gesamt</t>
  </si>
  <si>
    <t>KBS</t>
  </si>
  <si>
    <t>0-Stufe</t>
  </si>
  <si>
    <t>1-Stufe</t>
  </si>
  <si>
    <t>2-Stufe</t>
  </si>
  <si>
    <t>3-Stufe</t>
  </si>
  <si>
    <t xml:space="preserve">OG 1 </t>
  </si>
  <si>
    <t>OG 2</t>
  </si>
  <si>
    <t>OG 3</t>
  </si>
  <si>
    <t>IST</t>
  </si>
  <si>
    <t>CHIRURGEN</t>
  </si>
  <si>
    <t>KÜRZUNG / %</t>
  </si>
  <si>
    <t>KÜRUNG / %</t>
  </si>
  <si>
    <t>M-Punktwert Chir</t>
  </si>
  <si>
    <t>Chir-Faktor</t>
  </si>
  <si>
    <t>Stufenabstand</t>
  </si>
  <si>
    <t>Honorar</t>
  </si>
  <si>
    <t>PUNKTE KÜRZUNGSSTUFEN</t>
  </si>
  <si>
    <t>KONTROLLE</t>
  </si>
  <si>
    <t>HON ungekürzt</t>
  </si>
  <si>
    <t>KÜRZUNG GESAMT</t>
  </si>
  <si>
    <t>Reduziertes HONORAR</t>
  </si>
  <si>
    <t>% Kürzung</t>
  </si>
  <si>
    <t>ZAHNÄRZTE</t>
  </si>
  <si>
    <r>
      <t xml:space="preserve">Fall-schnitt </t>
    </r>
    <r>
      <rPr>
        <sz val="7"/>
        <rFont val="Bahnschrift Light"/>
        <family val="2"/>
      </rPr>
      <t>(Pkt / Fall)</t>
    </r>
  </si>
  <si>
    <r>
      <t xml:space="preserve">Modell zur Ermittlung von Honorarkürzungen (HVM 2026) der KZV Berlin 
</t>
    </r>
    <r>
      <rPr>
        <sz val="12"/>
        <color theme="0" tint="-0.499984740745262"/>
        <rFont val="Bahnschrift Light"/>
        <family val="2"/>
      </rPr>
      <t>01/2026 Alexander Strehblow</t>
    </r>
  </si>
  <si>
    <t>ODER: Gesamt</t>
  </si>
  <si>
    <t>Offen sind noch</t>
  </si>
  <si>
    <t>Stufen-Abst:</t>
  </si>
  <si>
    <t>Punkte</t>
  </si>
  <si>
    <t>Hätten Sie weitere…</t>
  </si>
  <si>
    <t>Fälle,</t>
  </si>
  <si>
    <t>Punkten.</t>
  </si>
  <si>
    <t>dann läge Ihr Grene bei</t>
  </si>
  <si>
    <t>Punkte bei gleicher fallzahl.</t>
  </si>
  <si>
    <t>Pkt/Fall.</t>
  </si>
  <si>
    <t>Ihr aktueller Punkteschnitt:</t>
  </si>
  <si>
    <t xml:space="preserve">Punktwert: </t>
  </si>
  <si>
    <t>Gesamt</t>
  </si>
  <si>
    <t>Punktwert</t>
  </si>
  <si>
    <r>
      <rPr>
        <sz val="24"/>
        <color rgb="FFF7F7F7"/>
        <rFont val="Bahnschrift SemiLight"/>
        <family val="2"/>
      </rPr>
      <t>HVM Rechner</t>
    </r>
    <r>
      <rPr>
        <sz val="24"/>
        <color theme="0"/>
        <rFont val="Bahnschrift SemiLight"/>
        <family val="2"/>
      </rPr>
      <t xml:space="preserve">
</t>
    </r>
    <r>
      <rPr>
        <sz val="11"/>
        <color rgb="FFF7F7F7"/>
        <rFont val="Bahnschrift SemiLight"/>
        <family val="2"/>
      </rPr>
      <t xml:space="preserve">für </t>
    </r>
    <r>
      <rPr>
        <b/>
        <sz val="11"/>
        <color rgb="FFF7F7F7"/>
        <rFont val="Bahnschrift SemiLight"/>
        <family val="2"/>
      </rPr>
      <t>Chirurgen</t>
    </r>
    <r>
      <rPr>
        <sz val="11"/>
        <color rgb="FFF7F7F7"/>
        <rFont val="Bahnschrift SemiLight"/>
        <family val="2"/>
      </rPr>
      <t xml:space="preserve">  -  ab 01.01.2026</t>
    </r>
  </si>
  <si>
    <r>
      <t xml:space="preserve"> </t>
    </r>
    <r>
      <rPr>
        <b/>
        <sz val="9"/>
        <color theme="2" tint="-0.749992370372631"/>
        <rFont val="Bahnschrift Light"/>
        <family val="2"/>
      </rPr>
      <t xml:space="preserve"> </t>
    </r>
    <r>
      <rPr>
        <b/>
        <sz val="14"/>
        <color theme="2" tint="-0.749992370372631"/>
        <rFont val="Bahnschrift Light"/>
        <family val="2"/>
      </rPr>
      <t>Fälle</t>
    </r>
  </si>
  <si>
    <r>
      <rPr>
        <sz val="18"/>
        <color rgb="FF949494"/>
        <rFont val="Bahnschrift Light"/>
        <family val="2"/>
      </rPr>
      <t>HVM Rechner der KZV Berlin</t>
    </r>
    <r>
      <rPr>
        <sz val="20"/>
        <color rgb="FF949494"/>
        <rFont val="Bahnschrift Light"/>
        <family val="2"/>
      </rPr>
      <t xml:space="preserve">
</t>
    </r>
    <r>
      <rPr>
        <sz val="12"/>
        <color rgb="FF949494"/>
        <rFont val="Bahnschrift Light"/>
        <family val="2"/>
      </rPr>
      <t>ab 01. Januar 2026</t>
    </r>
  </si>
  <si>
    <t>v6.3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</si>
</sst>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[Red]\-#,##0\ "/>
    <numFmt numFmtId="165" formatCode="0.0000"/>
    <numFmt numFmtId="166" formatCode="#,##0.0000"/>
    <numFmt numFmtId="167" formatCode="#,##0\ &quot;€&quot;"/>
    <numFmt numFmtId="168" formatCode="#,##0.00\ &quot;€&quot;"/>
    <numFmt numFmtId="169" formatCode="#,##0.0000\ &quot;€&quot;"/>
  </numFmts>
  <fonts count="7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Segoe UI Light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name val="Segoe UI Light"/>
      <family val="2"/>
    </font>
    <font>
      <b/>
      <sz val="10"/>
      <name val="Arial"/>
      <family val="2"/>
    </font>
    <font>
      <b/>
      <sz val="10"/>
      <color indexed="51"/>
      <name val="Arial"/>
      <family val="2"/>
    </font>
    <font>
      <b/>
      <sz val="10"/>
      <name val="Segoe UI Light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indexed="47"/>
      <name val="Arial"/>
      <family val="2"/>
    </font>
    <font>
      <b/>
      <sz val="24"/>
      <name val="Arial"/>
      <family val="2"/>
    </font>
    <font>
      <b/>
      <sz val="10"/>
      <color rgb="FFFF0000"/>
      <name val="Segoe UI Light"/>
      <family val="2"/>
    </font>
    <font>
      <sz val="10"/>
      <name val="Bahnschrift Light"/>
      <family val="2"/>
    </font>
    <font>
      <b/>
      <sz val="12"/>
      <color indexed="47"/>
      <name val="Bahnschrift Light"/>
      <family val="2"/>
    </font>
    <font>
      <sz val="11"/>
      <name val="Bahnschrift Light"/>
      <family val="2"/>
    </font>
    <font>
      <sz val="11"/>
      <color rgb="FFA20000"/>
      <name val="Bahnschrift Light"/>
      <family val="2"/>
    </font>
    <font>
      <sz val="8"/>
      <name val="Calibri"/>
      <family val="2"/>
      <scheme val="minor"/>
    </font>
    <font>
      <sz val="12"/>
      <color theme="0" tint="-0.14999847407452621"/>
      <name val="Bahnschrift Light"/>
      <family val="2"/>
    </font>
    <font>
      <b/>
      <sz val="10"/>
      <name val="Bahnschrift Light"/>
      <family val="2"/>
    </font>
    <font>
      <b/>
      <sz val="10"/>
      <color theme="0" tint="-0.499984740745262"/>
      <name val="Bahnschrift Light"/>
      <family val="2"/>
    </font>
    <font>
      <b/>
      <sz val="10"/>
      <color theme="0" tint="-0.499984740745262"/>
      <name val="Arial"/>
      <family val="2"/>
    </font>
    <font>
      <sz val="24"/>
      <name val="Bahnschrift Light"/>
      <family val="2"/>
    </font>
    <font>
      <sz val="20"/>
      <color theme="0" tint="-0.499984740745262"/>
      <name val="Bahnschrift Light"/>
      <family val="2"/>
    </font>
    <font>
      <sz val="12"/>
      <color theme="0" tint="-0.499984740745262"/>
      <name val="Bahnschrift Light"/>
      <family val="2"/>
    </font>
    <font>
      <b/>
      <sz val="12"/>
      <name val="Bahnschrift Light"/>
      <family val="2"/>
    </font>
    <font>
      <b/>
      <sz val="8"/>
      <color theme="0" tint="-0.34998626667073579"/>
      <name val="Bahnschrift Light"/>
      <family val="2"/>
    </font>
    <font>
      <b/>
      <sz val="14"/>
      <name val="Bahnschrift Light"/>
      <family val="2"/>
    </font>
    <font>
      <sz val="8"/>
      <color theme="0" tint="-0.34998626667073579"/>
      <name val="Bahnschrift Light"/>
      <family val="2"/>
    </font>
    <font>
      <b/>
      <sz val="10"/>
      <color indexed="8"/>
      <name val="Bahnschrift Light"/>
      <family val="2"/>
    </font>
    <font>
      <sz val="10"/>
      <color indexed="8"/>
      <name val="Bahnschrift Light"/>
      <family val="2"/>
    </font>
    <font>
      <sz val="10"/>
      <color theme="0" tint="-0.34998626667073579"/>
      <name val="Bahnschrift Light"/>
      <family val="2"/>
    </font>
    <font>
      <b/>
      <sz val="14"/>
      <color theme="0" tint="-0.499984740745262"/>
      <name val="Bahnschrift Light"/>
      <family val="2"/>
    </font>
    <font>
      <sz val="10"/>
      <color theme="0" tint="-0.499984740745262"/>
      <name val="Bahnschrift Light"/>
      <family val="2"/>
    </font>
    <font>
      <b/>
      <sz val="14"/>
      <color theme="0"/>
      <name val="Bahnschrift Light"/>
      <family val="2"/>
    </font>
    <font>
      <b/>
      <sz val="9"/>
      <color theme="0" tint="-0.34998626667073579"/>
      <name val="Bahnschrift Light"/>
      <family val="2"/>
    </font>
    <font>
      <b/>
      <sz val="7"/>
      <color theme="0" tint="-0.34998626667073579"/>
      <name val="Bahnschrift Light"/>
      <family val="2"/>
    </font>
    <font>
      <sz val="7"/>
      <name val="Bahnschrift Light"/>
      <family val="2"/>
    </font>
    <font>
      <b/>
      <sz val="10"/>
      <color theme="0" tint="-0.34998626667073579"/>
      <name val="Bahnschrift Light"/>
      <family val="2"/>
    </font>
    <font>
      <b/>
      <sz val="10"/>
      <color theme="0" tint="-0.34998626667073579"/>
      <name val="Segoe UI Light"/>
      <family val="2"/>
    </font>
    <font>
      <b/>
      <sz val="8"/>
      <color theme="0" tint="-0.34998626667073579"/>
      <name val="Arial"/>
      <family val="2"/>
    </font>
    <font>
      <b/>
      <sz val="12"/>
      <color theme="0" tint="-0.249977111117893"/>
      <name val="Arial"/>
      <family val="2"/>
    </font>
    <font>
      <sz val="11"/>
      <color theme="0"/>
      <name val="Calibri"/>
      <family val="2"/>
      <scheme val="minor"/>
    </font>
    <font>
      <b/>
      <sz val="14"/>
      <color theme="1"/>
      <name val="Bahnschrift Light"/>
      <family val="2"/>
    </font>
    <font>
      <sz val="14"/>
      <color theme="1"/>
      <name val="Calibri"/>
      <family val="2"/>
      <scheme val="minor"/>
    </font>
    <font>
      <sz val="24"/>
      <color theme="0"/>
      <name val="Bahnschrift SemiLight"/>
      <family val="2"/>
    </font>
    <font>
      <b/>
      <sz val="14"/>
      <color theme="2" tint="-0.749992370372631"/>
      <name val="Bahnschrift Light"/>
      <family val="2"/>
    </font>
    <font>
      <sz val="11"/>
      <color theme="2" tint="-0.749992370372631"/>
      <name val="Bahnschrift Light"/>
      <family val="2"/>
    </font>
    <font>
      <sz val="6"/>
      <color theme="2" tint="-0.749992370372631"/>
      <name val="Bahnschrift Light"/>
      <family val="2"/>
    </font>
    <font>
      <sz val="14"/>
      <color theme="2" tint="-0.749992370372631"/>
      <name val="Bahnschrift Light"/>
      <family val="2"/>
    </font>
    <font>
      <sz val="24"/>
      <color rgb="FFF7F7F7"/>
      <name val="Bahnschrift SemiLight"/>
      <family val="2"/>
    </font>
    <font>
      <sz val="11"/>
      <color rgb="FFF7F7F7"/>
      <name val="Bahnschrift SemiLight"/>
      <family val="2"/>
    </font>
    <font>
      <b/>
      <sz val="11"/>
      <color rgb="FFF7F7F7"/>
      <name val="Bahnschrift SemiLight"/>
      <family val="2"/>
    </font>
    <font>
      <sz val="14"/>
      <color rgb="FF3A3838"/>
      <name val="Bahnschrift Light"/>
      <family val="2"/>
    </font>
    <font>
      <sz val="11"/>
      <color rgb="FF3A3838"/>
      <name val="Bahnschrift Light"/>
      <family val="2"/>
    </font>
    <font>
      <sz val="10"/>
      <color rgb="FF3A3838"/>
      <name val="Bahnschrift Light"/>
      <family val="2"/>
    </font>
    <font>
      <sz val="11"/>
      <color rgb="FF3A3838"/>
      <name val="Calibri"/>
      <family val="2"/>
      <scheme val="minor"/>
    </font>
    <font>
      <b/>
      <sz val="9"/>
      <color theme="2" tint="-0.749992370372631"/>
      <name val="Bahnschrift Light"/>
      <family val="2"/>
    </font>
    <font>
      <sz val="10"/>
      <color theme="1"/>
      <name val="Bahnschrift Light"/>
      <family val="2"/>
    </font>
    <font>
      <sz val="20"/>
      <color rgb="FF949494"/>
      <name val="Bahnschrift Light"/>
      <family val="2"/>
    </font>
    <font>
      <sz val="18"/>
      <color rgb="FF949494"/>
      <name val="Bahnschrift Light"/>
      <family val="2"/>
    </font>
    <font>
      <sz val="12"/>
      <color rgb="FF949494"/>
      <name val="Bahnschrift Light"/>
      <family val="2"/>
    </font>
  </fonts>
  <fills count="6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3E3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8D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gradientFill degree="90">
        <stop position="0">
          <color rgb="FFE20000"/>
        </stop>
        <stop position="1">
          <color theme="0" tint="-0.34900967436750391"/>
        </stop>
      </gradientFill>
    </fill>
    <fill>
      <patternFill patternType="solid">
        <fgColor rgb="FFFFF7F7"/>
        <bgColor indexed="64"/>
      </patternFill>
    </fill>
    <fill>
      <patternFill patternType="solid">
        <fgColor rgb="FFEAF4E4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E1EDF7"/>
        <bgColor indexed="64"/>
      </patternFill>
    </fill>
    <fill>
      <patternFill patternType="solid">
        <fgColor rgb="FFFCE7D8"/>
        <bgColor indexed="64"/>
      </patternFill>
    </fill>
    <fill>
      <patternFill patternType="solid">
        <fgColor rgb="FFFFF7DD"/>
        <bgColor indexed="64"/>
      </patternFill>
    </fill>
    <fill>
      <patternFill patternType="solid">
        <fgColor rgb="FFDFE7F5"/>
        <bgColor indexed="64"/>
      </patternFill>
    </fill>
    <fill>
      <patternFill patternType="solid">
        <fgColor rgb="FFFEC6C6"/>
        <bgColor indexed="64"/>
      </patternFill>
    </fill>
    <fill>
      <patternFill patternType="solid">
        <fgColor rgb="FFFEE2E2"/>
        <bgColor indexed="64"/>
      </patternFill>
    </fill>
    <fill>
      <patternFill patternType="solid">
        <fgColor rgb="FFFEECEC"/>
        <bgColor indexed="64"/>
      </patternFill>
    </fill>
    <fill>
      <patternFill patternType="solid">
        <fgColor rgb="FFCBE0F1"/>
        <bgColor indexed="64"/>
      </patternFill>
    </fill>
    <fill>
      <patternFill patternType="solid">
        <fgColor rgb="FFF9D1B5"/>
        <bgColor indexed="64"/>
      </patternFill>
    </fill>
    <fill>
      <patternFill patternType="solid">
        <fgColor rgb="FFD5E8CA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BFCFEB"/>
        <bgColor indexed="64"/>
      </patternFill>
    </fill>
    <fill>
      <patternFill patternType="solid">
        <fgColor rgb="FFFBA7A7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480000"/>
        <bgColor indexed="64"/>
      </patternFill>
    </fill>
    <fill>
      <patternFill patternType="solid">
        <fgColor rgb="FFA72028"/>
        <bgColor indexed="64"/>
      </patternFill>
    </fill>
    <fill>
      <patternFill patternType="solid">
        <fgColor rgb="FFB73232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9D7D3"/>
        <bgColor indexed="64"/>
      </patternFill>
    </fill>
    <fill>
      <patternFill patternType="solid">
        <fgColor rgb="FFE4EEDE"/>
        <bgColor indexed="64"/>
      </patternFill>
    </fill>
    <fill>
      <patternFill patternType="solid">
        <fgColor rgb="FFFBE7E5"/>
        <bgColor indexed="64"/>
      </patternFill>
    </fill>
    <fill>
      <patternFill patternType="solid">
        <fgColor rgb="FFA01924"/>
        <bgColor indexed="64"/>
      </patternFill>
    </fill>
    <fill>
      <patternFill patternType="solid">
        <fgColor rgb="FFF5F5F7"/>
        <bgColor indexed="64"/>
      </patternFill>
    </fill>
    <fill>
      <gradientFill>
        <stop position="0">
          <color rgb="FFE4EEDE"/>
        </stop>
        <stop position="1">
          <color rgb="FFFBE7E5"/>
        </stop>
      </gradientFill>
    </fill>
    <fill>
      <patternFill patternType="solid">
        <fgColor rgb="FFE3E3E9"/>
        <bgColor indexed="64"/>
      </patternFill>
    </fill>
    <fill>
      <patternFill patternType="solid">
        <fgColor rgb="FFEEEEF2"/>
        <bgColor indexed="64"/>
      </patternFill>
    </fill>
    <fill>
      <patternFill patternType="solid">
        <fgColor rgb="FFB8B8C8"/>
        <bgColor indexed="64"/>
      </patternFill>
    </fill>
    <fill>
      <patternFill patternType="darkGray">
        <fgColor rgb="FF353535"/>
        <bgColor theme="0" tint="-0.249977111117893"/>
      </patternFill>
    </fill>
  </fills>
  <borders count="9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/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/>
      <diagonal/>
    </border>
    <border>
      <left style="thin">
        <color indexed="64"/>
      </left>
      <right style="thin">
        <color rgb="FF7F7F7F"/>
      </right>
      <top/>
      <bottom/>
      <diagonal/>
    </border>
    <border>
      <left style="thin">
        <color indexed="64"/>
      </left>
      <right style="thin">
        <color rgb="FF7F7F7F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ouble">
        <color indexed="64"/>
      </right>
      <top/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/>
      <top/>
      <bottom style="medium">
        <color rgb="FF7E0000"/>
      </bottom>
      <diagonal/>
    </border>
    <border>
      <left style="thin">
        <color indexed="64"/>
      </left>
      <right style="medium">
        <color rgb="FF7E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7E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7E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7E0000"/>
      </right>
      <top/>
      <bottom style="thin">
        <color indexed="64"/>
      </bottom>
      <diagonal/>
    </border>
    <border>
      <left style="dashed">
        <color indexed="64"/>
      </left>
      <right style="medium">
        <color rgb="FF7E0000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rgb="FF7E0000"/>
      </right>
      <top style="thin">
        <color indexed="64"/>
      </top>
      <bottom style="thin">
        <color indexed="64"/>
      </bottom>
      <diagonal/>
    </border>
    <border>
      <left style="medium">
        <color rgb="FF7E0000"/>
      </left>
      <right style="dashed">
        <color indexed="64"/>
      </right>
      <top style="medium">
        <color rgb="FF7E0000"/>
      </top>
      <bottom style="medium">
        <color indexed="64"/>
      </bottom>
      <diagonal/>
    </border>
    <border>
      <left style="medium">
        <color indexed="64"/>
      </left>
      <right style="medium">
        <color rgb="FF7E0000"/>
      </right>
      <top style="medium">
        <color rgb="FF7E0000"/>
      </top>
      <bottom style="medium">
        <color indexed="64"/>
      </bottom>
      <diagonal/>
    </border>
    <border>
      <left style="medium">
        <color rgb="FF7E0000"/>
      </left>
      <right style="dashed">
        <color indexed="64"/>
      </right>
      <top style="thin">
        <color indexed="64"/>
      </top>
      <bottom style="medium">
        <color rgb="FF7E0000"/>
      </bottom>
      <diagonal/>
    </border>
    <border>
      <left style="dashed">
        <color indexed="64"/>
      </left>
      <right style="medium">
        <color rgb="FF7E0000"/>
      </right>
      <top style="thin">
        <color indexed="64"/>
      </top>
      <bottom style="medium">
        <color rgb="FF7E0000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rgb="FF7E0000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7E0000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7E0000"/>
      </left>
      <right style="dashed">
        <color indexed="64"/>
      </right>
      <top/>
      <bottom style="medium">
        <color rgb="FF7E0000"/>
      </bottom>
      <diagonal/>
    </border>
    <border>
      <left style="dashed">
        <color indexed="64"/>
      </left>
      <right style="medium">
        <color rgb="FF7E0000"/>
      </right>
      <top/>
      <bottom style="medium">
        <color rgb="FF7E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9" tint="-0.249977111117893"/>
      </bottom>
      <diagonal/>
    </border>
    <border>
      <left style="thin">
        <color rgb="FF7F7F7F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/>
      <bottom style="medium">
        <color rgb="FFC00000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rgb="FF767171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0" borderId="0"/>
    <xf numFmtId="0" fontId="14" fillId="0" borderId="0"/>
  </cellStyleXfs>
  <cellXfs count="360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0" xfId="2" applyFont="1"/>
    <xf numFmtId="0" fontId="5" fillId="0" borderId="0" xfId="2" applyFont="1"/>
    <xf numFmtId="0" fontId="6" fillId="0" borderId="0" xfId="2" applyFont="1"/>
    <xf numFmtId="0" fontId="7" fillId="0" borderId="0" xfId="2" applyFont="1"/>
    <xf numFmtId="0" fontId="8" fillId="0" borderId="0" xfId="2" applyFont="1"/>
    <xf numFmtId="4" fontId="8" fillId="0" borderId="0" xfId="2" applyNumberFormat="1" applyFont="1"/>
    <xf numFmtId="0" fontId="9" fillId="0" borderId="0" xfId="2" applyFont="1"/>
    <xf numFmtId="0" fontId="10" fillId="0" borderId="0" xfId="2" applyFont="1"/>
    <xf numFmtId="0" fontId="11" fillId="0" borderId="0" xfId="2" applyFont="1" applyAlignment="1">
      <alignment horizontal="center" wrapText="1"/>
    </xf>
    <xf numFmtId="0" fontId="12" fillId="0" borderId="0" xfId="2" applyFont="1" applyAlignment="1">
      <alignment horizontal="center" wrapText="1"/>
    </xf>
    <xf numFmtId="0" fontId="13" fillId="0" borderId="0" xfId="2" applyFont="1" applyAlignment="1">
      <alignment horizontal="center" wrapText="1"/>
    </xf>
    <xf numFmtId="3" fontId="15" fillId="0" borderId="0" xfId="2" applyNumberFormat="1" applyFont="1"/>
    <xf numFmtId="3" fontId="5" fillId="0" borderId="0" xfId="2" applyNumberFormat="1" applyFont="1"/>
    <xf numFmtId="3" fontId="11" fillId="0" borderId="0" xfId="2" applyNumberFormat="1" applyFont="1"/>
    <xf numFmtId="0" fontId="11" fillId="0" borderId="0" xfId="2" applyFont="1"/>
    <xf numFmtId="4" fontId="5" fillId="0" borderId="0" xfId="2" applyNumberFormat="1" applyFont="1"/>
    <xf numFmtId="3" fontId="7" fillId="0" borderId="0" xfId="2" applyNumberFormat="1" applyFont="1"/>
    <xf numFmtId="4" fontId="7" fillId="0" borderId="0" xfId="2" applyNumberFormat="1" applyFont="1"/>
    <xf numFmtId="0" fontId="2" fillId="0" borderId="0" xfId="2" applyAlignment="1">
      <alignment vertical="center"/>
    </xf>
    <xf numFmtId="3" fontId="2" fillId="0" borderId="0" xfId="2" applyNumberFormat="1"/>
    <xf numFmtId="4" fontId="2" fillId="0" borderId="0" xfId="2" applyNumberFormat="1"/>
    <xf numFmtId="0" fontId="2" fillId="0" borderId="0" xfId="2"/>
    <xf numFmtId="0" fontId="2" fillId="0" borderId="0" xfId="2" applyAlignment="1">
      <alignment horizontal="center"/>
    </xf>
    <xf numFmtId="0" fontId="0" fillId="6" borderId="0" xfId="0" applyFill="1"/>
    <xf numFmtId="0" fontId="5" fillId="8" borderId="0" xfId="2" applyFont="1" applyFill="1" applyBorder="1"/>
    <xf numFmtId="0" fontId="11" fillId="8" borderId="0" xfId="2" applyFont="1" applyFill="1" applyBorder="1"/>
    <xf numFmtId="0" fontId="7" fillId="8" borderId="6" xfId="2" applyFont="1" applyFill="1" applyBorder="1"/>
    <xf numFmtId="0" fontId="5" fillId="8" borderId="6" xfId="2" applyFont="1" applyFill="1" applyBorder="1"/>
    <xf numFmtId="0" fontId="7" fillId="8" borderId="0" xfId="2" applyFont="1" applyFill="1" applyBorder="1"/>
    <xf numFmtId="0" fontId="13" fillId="8" borderId="0" xfId="2" applyFont="1" applyFill="1" applyBorder="1"/>
    <xf numFmtId="3" fontId="1" fillId="2" borderId="1" xfId="1" applyNumberFormat="1" applyBorder="1" applyAlignment="1">
      <alignment horizontal="center" vertical="center"/>
    </xf>
    <xf numFmtId="0" fontId="5" fillId="8" borderId="25" xfId="2" applyFont="1" applyFill="1" applyBorder="1"/>
    <xf numFmtId="3" fontId="7" fillId="8" borderId="17" xfId="2" applyNumberFormat="1" applyFont="1" applyFill="1" applyBorder="1"/>
    <xf numFmtId="0" fontId="5" fillId="8" borderId="16" xfId="2" applyFont="1" applyFill="1" applyBorder="1"/>
    <xf numFmtId="3" fontId="11" fillId="8" borderId="17" xfId="2" applyNumberFormat="1" applyFont="1" applyFill="1" applyBorder="1"/>
    <xf numFmtId="0" fontId="11" fillId="8" borderId="17" xfId="2" applyFont="1" applyFill="1" applyBorder="1"/>
    <xf numFmtId="0" fontId="11" fillId="8" borderId="16" xfId="2" applyFont="1" applyFill="1" applyBorder="1"/>
    <xf numFmtId="0" fontId="5" fillId="8" borderId="17" xfId="2" applyFont="1" applyFill="1" applyBorder="1"/>
    <xf numFmtId="0" fontId="5" fillId="8" borderId="18" xfId="2" applyFont="1" applyFill="1" applyBorder="1"/>
    <xf numFmtId="0" fontId="5" fillId="8" borderId="19" xfId="2" applyFont="1" applyFill="1" applyBorder="1"/>
    <xf numFmtId="0" fontId="5" fillId="8" borderId="20" xfId="2" applyFont="1" applyFill="1" applyBorder="1"/>
    <xf numFmtId="0" fontId="8" fillId="14" borderId="0" xfId="2" applyFont="1" applyFill="1"/>
    <xf numFmtId="0" fontId="2" fillId="14" borderId="0" xfId="2" applyFill="1" applyAlignment="1">
      <alignment vertical="center"/>
    </xf>
    <xf numFmtId="0" fontId="2" fillId="14" borderId="0" xfId="2" applyFill="1"/>
    <xf numFmtId="0" fontId="2" fillId="14" borderId="0" xfId="2" applyFill="1" applyAlignment="1">
      <alignment horizontal="center"/>
    </xf>
    <xf numFmtId="3" fontId="2" fillId="14" borderId="0" xfId="2" applyNumberFormat="1" applyFill="1"/>
    <xf numFmtId="4" fontId="2" fillId="14" borderId="0" xfId="2" applyNumberFormat="1" applyFill="1"/>
    <xf numFmtId="164" fontId="15" fillId="14" borderId="0" xfId="2" applyNumberFormat="1" applyFont="1" applyFill="1"/>
    <xf numFmtId="3" fontId="15" fillId="14" borderId="0" xfId="2" applyNumberFormat="1" applyFont="1" applyFill="1"/>
    <xf numFmtId="0" fontId="8" fillId="14" borderId="18" xfId="2" applyFont="1" applyFill="1" applyBorder="1"/>
    <xf numFmtId="0" fontId="0" fillId="16" borderId="0" xfId="0" applyFill="1"/>
    <xf numFmtId="0" fontId="0" fillId="20" borderId="0" xfId="0" applyFill="1"/>
    <xf numFmtId="0" fontId="4" fillId="20" borderId="0" xfId="2" applyFont="1" applyFill="1" applyAlignment="1">
      <alignment horizontal="left" vertical="center"/>
    </xf>
    <xf numFmtId="0" fontId="4" fillId="20" borderId="0" xfId="2" applyFont="1" applyFill="1"/>
    <xf numFmtId="0" fontId="5" fillId="20" borderId="0" xfId="2" applyFont="1" applyFill="1"/>
    <xf numFmtId="0" fontId="24" fillId="2" borderId="1" xfId="1" applyFont="1" applyBorder="1" applyAlignment="1" applyProtection="1">
      <alignment horizontal="center" vertical="center"/>
      <protection locked="0"/>
    </xf>
    <xf numFmtId="0" fontId="2" fillId="8" borderId="0" xfId="2" applyFill="1"/>
    <xf numFmtId="165" fontId="1" fillId="2" borderId="1" xfId="1" applyNumberFormat="1" applyAlignment="1" applyProtection="1">
      <alignment horizontal="center" vertical="center"/>
    </xf>
    <xf numFmtId="3" fontId="27" fillId="10" borderId="5" xfId="2" applyNumberFormat="1" applyFont="1" applyFill="1" applyBorder="1" applyAlignment="1">
      <alignment horizontal="center" vertical="center"/>
    </xf>
    <xf numFmtId="3" fontId="27" fillId="10" borderId="3" xfId="2" applyNumberFormat="1" applyFont="1" applyFill="1" applyBorder="1" applyAlignment="1">
      <alignment horizontal="center" vertical="center"/>
    </xf>
    <xf numFmtId="3" fontId="27" fillId="10" borderId="53" xfId="2" applyNumberFormat="1" applyFont="1" applyFill="1" applyBorder="1" applyAlignment="1">
      <alignment horizontal="center" vertical="center"/>
    </xf>
    <xf numFmtId="0" fontId="8" fillId="0" borderId="19" xfId="2" applyFont="1" applyBorder="1"/>
    <xf numFmtId="3" fontId="20" fillId="7" borderId="16" xfId="2" applyNumberFormat="1" applyFont="1" applyFill="1" applyBorder="1" applyAlignment="1">
      <alignment horizontal="center" vertical="center"/>
    </xf>
    <xf numFmtId="3" fontId="11" fillId="8" borderId="24" xfId="2" applyNumberFormat="1" applyFont="1" applyFill="1" applyBorder="1"/>
    <xf numFmtId="3" fontId="19" fillId="5" borderId="10" xfId="2" applyNumberFormat="1" applyFont="1" applyFill="1" applyBorder="1" applyAlignment="1">
      <alignment horizontal="center" vertical="center" wrapText="1"/>
    </xf>
    <xf numFmtId="0" fontId="11" fillId="8" borderId="19" xfId="2" applyFont="1" applyFill="1" applyBorder="1"/>
    <xf numFmtId="167" fontId="18" fillId="4" borderId="60" xfId="2" applyNumberFormat="1" applyFont="1" applyFill="1" applyBorder="1" applyAlignment="1" applyProtection="1">
      <alignment horizontal="center" vertical="center"/>
      <protection locked="0"/>
    </xf>
    <xf numFmtId="4" fontId="18" fillId="4" borderId="61" xfId="2" applyNumberFormat="1" applyFont="1" applyFill="1" applyBorder="1" applyAlignment="1" applyProtection="1">
      <alignment horizontal="center" vertical="center"/>
      <protection locked="0"/>
    </xf>
    <xf numFmtId="167" fontId="18" fillId="4" borderId="62" xfId="2" applyNumberFormat="1" applyFont="1" applyFill="1" applyBorder="1" applyAlignment="1" applyProtection="1">
      <alignment horizontal="center" vertical="center"/>
      <protection locked="0"/>
    </xf>
    <xf numFmtId="3" fontId="28" fillId="10" borderId="3" xfId="2" applyNumberFormat="1" applyFont="1" applyFill="1" applyBorder="1" applyAlignment="1">
      <alignment horizontal="center" vertical="center"/>
    </xf>
    <xf numFmtId="0" fontId="11" fillId="8" borderId="0" xfId="2" applyFont="1" applyFill="1" applyBorder="1" applyAlignment="1">
      <alignment horizontal="right"/>
    </xf>
    <xf numFmtId="3" fontId="1" fillId="13" borderId="1" xfId="1" applyNumberFormat="1" applyFill="1" applyBorder="1" applyAlignment="1">
      <alignment horizontal="center" vertical="center"/>
    </xf>
    <xf numFmtId="0" fontId="1" fillId="13" borderId="1" xfId="1" applyFill="1" applyBorder="1" applyAlignment="1">
      <alignment horizontal="center" vertical="center"/>
    </xf>
    <xf numFmtId="0" fontId="29" fillId="8" borderId="0" xfId="2" applyFont="1" applyFill="1" applyBorder="1"/>
    <xf numFmtId="3" fontId="11" fillId="8" borderId="17" xfId="2" applyNumberFormat="1" applyFont="1" applyFill="1" applyBorder="1" applyAlignment="1">
      <alignment horizontal="right"/>
    </xf>
    <xf numFmtId="0" fontId="11" fillId="8" borderId="17" xfId="2" applyFont="1" applyFill="1" applyBorder="1" applyAlignment="1">
      <alignment horizontal="right"/>
    </xf>
    <xf numFmtId="3" fontId="14" fillId="14" borderId="0" xfId="2" applyNumberFormat="1" applyFont="1" applyFill="1"/>
    <xf numFmtId="0" fontId="2" fillId="50" borderId="0" xfId="2" applyFill="1"/>
    <xf numFmtId="3" fontId="2" fillId="50" borderId="0" xfId="2" applyNumberFormat="1" applyFill="1"/>
    <xf numFmtId="3" fontId="23" fillId="3" borderId="63" xfId="2" applyNumberFormat="1" applyFont="1" applyFill="1" applyBorder="1" applyAlignment="1">
      <alignment horizontal="center" vertical="center"/>
    </xf>
    <xf numFmtId="3" fontId="23" fillId="42" borderId="64" xfId="2" applyNumberFormat="1" applyFont="1" applyFill="1" applyBorder="1" applyAlignment="1">
      <alignment horizontal="center" vertical="center"/>
    </xf>
    <xf numFmtId="3" fontId="23" fillId="42" borderId="12" xfId="2" applyNumberFormat="1" applyFont="1" applyFill="1" applyBorder="1" applyAlignment="1">
      <alignment horizontal="center" vertical="center"/>
    </xf>
    <xf numFmtId="3" fontId="27" fillId="7" borderId="32" xfId="2" applyNumberFormat="1" applyFont="1" applyFill="1" applyBorder="1" applyAlignment="1">
      <alignment horizontal="center" vertical="center" wrapText="1"/>
    </xf>
    <xf numFmtId="3" fontId="27" fillId="7" borderId="33" xfId="2" applyNumberFormat="1" applyFont="1" applyFill="1" applyBorder="1" applyAlignment="1">
      <alignment horizontal="center" vertical="center" wrapText="1"/>
    </xf>
    <xf numFmtId="3" fontId="27" fillId="7" borderId="37" xfId="2" applyNumberFormat="1" applyFont="1" applyFill="1" applyBorder="1" applyAlignment="1">
      <alignment horizontal="center" vertical="center" wrapText="1"/>
    </xf>
    <xf numFmtId="4" fontId="34" fillId="6" borderId="13" xfId="2" applyNumberFormat="1" applyFont="1" applyFill="1" applyBorder="1" applyAlignment="1">
      <alignment horizontal="center" vertical="center" wrapText="1"/>
    </xf>
    <xf numFmtId="4" fontId="27" fillId="33" borderId="33" xfId="2" applyNumberFormat="1" applyFont="1" applyFill="1" applyBorder="1" applyAlignment="1">
      <alignment horizontal="center" vertical="center" wrapText="1"/>
    </xf>
    <xf numFmtId="4" fontId="27" fillId="33" borderId="38" xfId="2" applyNumberFormat="1" applyFont="1" applyFill="1" applyBorder="1" applyAlignment="1">
      <alignment horizontal="center" vertical="center" wrapText="1"/>
    </xf>
    <xf numFmtId="4" fontId="27" fillId="12" borderId="34" xfId="2" applyNumberFormat="1" applyFont="1" applyFill="1" applyBorder="1" applyAlignment="1">
      <alignment horizontal="center" vertical="center" wrapText="1"/>
    </xf>
    <xf numFmtId="4" fontId="27" fillId="12" borderId="35" xfId="2" applyNumberFormat="1" applyFont="1" applyFill="1" applyBorder="1" applyAlignment="1">
      <alignment horizontal="center" vertical="center" wrapText="1"/>
    </xf>
    <xf numFmtId="4" fontId="27" fillId="10" borderId="34" xfId="2" applyNumberFormat="1" applyFont="1" applyFill="1" applyBorder="1" applyAlignment="1">
      <alignment horizontal="center" vertical="center" wrapText="1"/>
    </xf>
    <xf numFmtId="4" fontId="27" fillId="43" borderId="35" xfId="2" applyNumberFormat="1" applyFont="1" applyFill="1" applyBorder="1" applyAlignment="1">
      <alignment horizontal="center" vertical="center" wrapText="1"/>
    </xf>
    <xf numFmtId="4" fontId="27" fillId="43" borderId="66" xfId="2" applyNumberFormat="1" applyFont="1" applyFill="1" applyBorder="1" applyAlignment="1">
      <alignment horizontal="center" vertical="center" wrapText="1"/>
    </xf>
    <xf numFmtId="4" fontId="27" fillId="47" borderId="65" xfId="2" applyNumberFormat="1" applyFont="1" applyFill="1" applyBorder="1" applyAlignment="1">
      <alignment horizontal="center" vertical="center" wrapText="1"/>
    </xf>
    <xf numFmtId="4" fontId="27" fillId="43" borderId="65" xfId="2" applyNumberFormat="1" applyFont="1" applyFill="1" applyBorder="1" applyAlignment="1">
      <alignment horizontal="center" vertical="center" wrapText="1"/>
    </xf>
    <xf numFmtId="3" fontId="21" fillId="28" borderId="27" xfId="2" applyNumberFormat="1" applyFont="1" applyFill="1" applyBorder="1" applyAlignment="1">
      <alignment horizontal="center" vertical="center"/>
    </xf>
    <xf numFmtId="3" fontId="21" fillId="28" borderId="29" xfId="2" applyNumberFormat="1" applyFont="1" applyFill="1" applyBorder="1" applyAlignment="1">
      <alignment horizontal="center" vertical="center"/>
    </xf>
    <xf numFmtId="3" fontId="21" fillId="28" borderId="41" xfId="2" applyNumberFormat="1" applyFont="1" applyFill="1" applyBorder="1" applyAlignment="1">
      <alignment horizontal="center" vertical="center"/>
    </xf>
    <xf numFmtId="3" fontId="27" fillId="35" borderId="39" xfId="2" applyNumberFormat="1" applyFont="1" applyFill="1" applyBorder="1" applyAlignment="1">
      <alignment horizontal="center" vertical="center"/>
    </xf>
    <xf numFmtId="3" fontId="37" fillId="12" borderId="27" xfId="2" applyNumberFormat="1" applyFont="1" applyFill="1" applyBorder="1" applyAlignment="1">
      <alignment horizontal="center" vertical="center"/>
    </xf>
    <xf numFmtId="3" fontId="37" fillId="12" borderId="29" xfId="2" applyNumberFormat="1" applyFont="1" applyFill="1" applyBorder="1" applyAlignment="1">
      <alignment horizontal="center" vertical="center"/>
    </xf>
    <xf numFmtId="3" fontId="36" fillId="17" borderId="26" xfId="2" applyNumberFormat="1" applyFont="1" applyFill="1" applyBorder="1" applyAlignment="1">
      <alignment horizontal="center" vertical="center"/>
    </xf>
    <xf numFmtId="168" fontId="38" fillId="44" borderId="27" xfId="2" applyNumberFormat="1" applyFont="1" applyFill="1" applyBorder="1" applyAlignment="1">
      <alignment horizontal="center" vertical="center"/>
    </xf>
    <xf numFmtId="168" fontId="38" fillId="44" borderId="29" xfId="2" applyNumberFormat="1" applyFont="1" applyFill="1" applyBorder="1" applyAlignment="1">
      <alignment horizontal="center" vertical="center"/>
    </xf>
    <xf numFmtId="168" fontId="38" fillId="44" borderId="67" xfId="2" applyNumberFormat="1" applyFont="1" applyFill="1" applyBorder="1" applyAlignment="1">
      <alignment horizontal="center" vertical="center"/>
    </xf>
    <xf numFmtId="168" fontId="37" fillId="48" borderId="39" xfId="2" applyNumberFormat="1" applyFont="1" applyFill="1" applyBorder="1" applyAlignment="1">
      <alignment horizontal="center" vertical="center"/>
    </xf>
    <xf numFmtId="168" fontId="38" fillId="44" borderId="39" xfId="2" applyNumberFormat="1" applyFont="1" applyFill="1" applyBorder="1" applyAlignment="1">
      <alignment horizontal="center" vertical="center"/>
    </xf>
    <xf numFmtId="168" fontId="39" fillId="21" borderId="39" xfId="2" applyNumberFormat="1" applyFont="1" applyFill="1" applyBorder="1" applyAlignment="1">
      <alignment horizontal="center" vertical="center"/>
    </xf>
    <xf numFmtId="10" fontId="37" fillId="48" borderId="29" xfId="2" applyNumberFormat="1" applyFont="1" applyFill="1" applyBorder="1" applyAlignment="1">
      <alignment horizontal="center" vertical="center"/>
    </xf>
    <xf numFmtId="3" fontId="41" fillId="29" borderId="28" xfId="2" applyNumberFormat="1" applyFont="1" applyFill="1" applyBorder="1" applyAlignment="1">
      <alignment horizontal="center" vertical="center"/>
    </xf>
    <xf numFmtId="3" fontId="41" fillId="29" borderId="30" xfId="2" applyNumberFormat="1" applyFont="1" applyFill="1" applyBorder="1" applyAlignment="1">
      <alignment horizontal="center" vertical="center"/>
    </xf>
    <xf numFmtId="3" fontId="41" fillId="29" borderId="42" xfId="2" applyNumberFormat="1" applyFont="1" applyFill="1" applyBorder="1" applyAlignment="1">
      <alignment horizontal="center" vertical="center"/>
    </xf>
    <xf numFmtId="3" fontId="28" fillId="36" borderId="40" xfId="2" applyNumberFormat="1" applyFont="1" applyFill="1" applyBorder="1" applyAlignment="1">
      <alignment horizontal="center" vertical="center"/>
    </xf>
    <xf numFmtId="3" fontId="28" fillId="12" borderId="28" xfId="2" applyNumberFormat="1" applyFont="1" applyFill="1" applyBorder="1" applyAlignment="1">
      <alignment horizontal="center" vertical="center"/>
    </xf>
    <xf numFmtId="3" fontId="28" fillId="12" borderId="30" xfId="2" applyNumberFormat="1" applyFont="1" applyFill="1" applyBorder="1" applyAlignment="1">
      <alignment horizontal="center" vertical="center"/>
    </xf>
    <xf numFmtId="3" fontId="36" fillId="17" borderId="23" xfId="2" applyNumberFormat="1" applyFont="1" applyFill="1" applyBorder="1" applyAlignment="1">
      <alignment horizontal="center" vertical="center"/>
    </xf>
    <xf numFmtId="168" fontId="41" fillId="44" borderId="28" xfId="2" applyNumberFormat="1" applyFont="1" applyFill="1" applyBorder="1" applyAlignment="1">
      <alignment horizontal="center" vertical="center"/>
    </xf>
    <xf numFmtId="168" fontId="41" fillId="44" borderId="30" xfId="2" applyNumberFormat="1" applyFont="1" applyFill="1" applyBorder="1" applyAlignment="1">
      <alignment horizontal="center" vertical="center"/>
    </xf>
    <xf numFmtId="168" fontId="41" fillId="44" borderId="68" xfId="2" applyNumberFormat="1" applyFont="1" applyFill="1" applyBorder="1" applyAlignment="1">
      <alignment horizontal="center" vertical="center"/>
    </xf>
    <xf numFmtId="168" fontId="28" fillId="48" borderId="40" xfId="2" applyNumberFormat="1" applyFont="1" applyFill="1" applyBorder="1" applyAlignment="1">
      <alignment horizontal="center" vertical="center"/>
    </xf>
    <xf numFmtId="169" fontId="41" fillId="44" borderId="40" xfId="2" applyNumberFormat="1" applyFont="1" applyFill="1" applyBorder="1" applyAlignment="1">
      <alignment horizontal="center" vertical="center"/>
    </xf>
    <xf numFmtId="168" fontId="39" fillId="21" borderId="40" xfId="2" applyNumberFormat="1" applyFont="1" applyFill="1" applyBorder="1" applyAlignment="1">
      <alignment horizontal="center" vertical="center"/>
    </xf>
    <xf numFmtId="10" fontId="37" fillId="48" borderId="30" xfId="2" applyNumberFormat="1" applyFont="1" applyFill="1" applyBorder="1" applyAlignment="1">
      <alignment horizontal="center" vertical="center"/>
    </xf>
    <xf numFmtId="3" fontId="21" fillId="22" borderId="28" xfId="2" applyNumberFormat="1" applyFont="1" applyFill="1" applyBorder="1" applyAlignment="1">
      <alignment horizontal="center" vertical="center"/>
    </xf>
    <xf numFmtId="3" fontId="21" fillId="22" borderId="30" xfId="2" applyNumberFormat="1" applyFont="1" applyFill="1" applyBorder="1" applyAlignment="1">
      <alignment horizontal="center" vertical="center"/>
    </xf>
    <xf numFmtId="3" fontId="21" fillId="22" borderId="42" xfId="2" applyNumberFormat="1" applyFont="1" applyFill="1" applyBorder="1" applyAlignment="1">
      <alignment horizontal="center" vertical="center"/>
    </xf>
    <xf numFmtId="3" fontId="27" fillId="37" borderId="40" xfId="2" applyNumberFormat="1" applyFont="1" applyFill="1" applyBorder="1" applyAlignment="1">
      <alignment horizontal="center" vertical="center"/>
    </xf>
    <xf numFmtId="3" fontId="37" fillId="12" borderId="28" xfId="2" applyNumberFormat="1" applyFont="1" applyFill="1" applyBorder="1" applyAlignment="1">
      <alignment horizontal="center" vertical="center"/>
    </xf>
    <xf numFmtId="3" fontId="37" fillId="12" borderId="30" xfId="2" applyNumberFormat="1" applyFont="1" applyFill="1" applyBorder="1" applyAlignment="1">
      <alignment horizontal="center" vertical="center"/>
    </xf>
    <xf numFmtId="3" fontId="36" fillId="17" borderId="31" xfId="2" applyNumberFormat="1" applyFont="1" applyFill="1" applyBorder="1" applyAlignment="1">
      <alignment horizontal="center" vertical="center"/>
    </xf>
    <xf numFmtId="168" fontId="38" fillId="44" borderId="28" xfId="2" applyNumberFormat="1" applyFont="1" applyFill="1" applyBorder="1" applyAlignment="1">
      <alignment horizontal="center" vertical="center"/>
    </xf>
    <xf numFmtId="168" fontId="38" fillId="44" borderId="30" xfId="2" applyNumberFormat="1" applyFont="1" applyFill="1" applyBorder="1" applyAlignment="1">
      <alignment horizontal="center" vertical="center"/>
    </xf>
    <xf numFmtId="168" fontId="38" fillId="44" borderId="68" xfId="2" applyNumberFormat="1" applyFont="1" applyFill="1" applyBorder="1" applyAlignment="1">
      <alignment horizontal="center" vertical="center"/>
    </xf>
    <xf numFmtId="168" fontId="37" fillId="48" borderId="40" xfId="2" applyNumberFormat="1" applyFont="1" applyFill="1" applyBorder="1" applyAlignment="1">
      <alignment horizontal="center" vertical="center"/>
    </xf>
    <xf numFmtId="168" fontId="38" fillId="44" borderId="40" xfId="2" applyNumberFormat="1" applyFont="1" applyFill="1" applyBorder="1" applyAlignment="1">
      <alignment horizontal="center" vertical="center"/>
    </xf>
    <xf numFmtId="3" fontId="21" fillId="30" borderId="28" xfId="2" applyNumberFormat="1" applyFont="1" applyFill="1" applyBorder="1" applyAlignment="1">
      <alignment horizontal="center" vertical="center"/>
    </xf>
    <xf numFmtId="3" fontId="21" fillId="30" borderId="30" xfId="2" applyNumberFormat="1" applyFont="1" applyFill="1" applyBorder="1" applyAlignment="1">
      <alignment horizontal="center" vertical="center"/>
    </xf>
    <xf numFmtId="3" fontId="21" fillId="30" borderId="42" xfId="2" applyNumberFormat="1" applyFont="1" applyFill="1" applyBorder="1" applyAlignment="1">
      <alignment horizontal="center" vertical="center"/>
    </xf>
    <xf numFmtId="3" fontId="27" fillId="38" borderId="40" xfId="2" applyNumberFormat="1" applyFont="1" applyFill="1" applyBorder="1" applyAlignment="1">
      <alignment horizontal="center" vertical="center"/>
    </xf>
    <xf numFmtId="3" fontId="37" fillId="12" borderId="43" xfId="2" applyNumberFormat="1" applyFont="1" applyFill="1" applyBorder="1" applyAlignment="1">
      <alignment horizontal="center" vertical="center"/>
    </xf>
    <xf numFmtId="3" fontId="37" fillId="12" borderId="44" xfId="2" applyNumberFormat="1" applyFont="1" applyFill="1" applyBorder="1" applyAlignment="1">
      <alignment horizontal="center" vertical="center"/>
    </xf>
    <xf numFmtId="168" fontId="38" fillId="44" borderId="43" xfId="2" applyNumberFormat="1" applyFont="1" applyFill="1" applyBorder="1" applyAlignment="1">
      <alignment horizontal="center" vertical="center"/>
    </xf>
    <xf numFmtId="168" fontId="38" fillId="44" borderId="44" xfId="2" applyNumberFormat="1" applyFont="1" applyFill="1" applyBorder="1" applyAlignment="1">
      <alignment horizontal="center" vertical="center"/>
    </xf>
    <xf numFmtId="168" fontId="38" fillId="44" borderId="69" xfId="2" applyNumberFormat="1" applyFont="1" applyFill="1" applyBorder="1" applyAlignment="1">
      <alignment horizontal="center" vertical="center"/>
    </xf>
    <xf numFmtId="168" fontId="37" fillId="48" borderId="46" xfId="2" applyNumberFormat="1" applyFont="1" applyFill="1" applyBorder="1" applyAlignment="1">
      <alignment horizontal="center" vertical="center"/>
    </xf>
    <xf numFmtId="168" fontId="38" fillId="44" borderId="46" xfId="2" applyNumberFormat="1" applyFont="1" applyFill="1" applyBorder="1" applyAlignment="1">
      <alignment horizontal="center" vertical="center"/>
    </xf>
    <xf numFmtId="168" fontId="39" fillId="21" borderId="46" xfId="2" applyNumberFormat="1" applyFont="1" applyFill="1" applyBorder="1" applyAlignment="1">
      <alignment horizontal="center" vertical="center"/>
    </xf>
    <xf numFmtId="10" fontId="37" fillId="48" borderId="70" xfId="2" applyNumberFormat="1" applyFont="1" applyFill="1" applyBorder="1" applyAlignment="1">
      <alignment horizontal="center" vertical="center"/>
    </xf>
    <xf numFmtId="3" fontId="21" fillId="31" borderId="43" xfId="2" applyNumberFormat="1" applyFont="1" applyFill="1" applyBorder="1" applyAlignment="1">
      <alignment horizontal="center" vertical="center"/>
    </xf>
    <xf numFmtId="3" fontId="21" fillId="31" borderId="44" xfId="2" applyNumberFormat="1" applyFont="1" applyFill="1" applyBorder="1" applyAlignment="1">
      <alignment horizontal="center" vertical="center"/>
    </xf>
    <xf numFmtId="3" fontId="21" fillId="31" borderId="45" xfId="2" applyNumberFormat="1" applyFont="1" applyFill="1" applyBorder="1" applyAlignment="1">
      <alignment horizontal="center" vertical="center"/>
    </xf>
    <xf numFmtId="0" fontId="21" fillId="14" borderId="0" xfId="2" applyFont="1" applyFill="1"/>
    <xf numFmtId="3" fontId="21" fillId="14" borderId="0" xfId="2" applyNumberFormat="1" applyFont="1" applyFill="1"/>
    <xf numFmtId="4" fontId="42" fillId="19" borderId="36" xfId="2" applyNumberFormat="1" applyFont="1" applyFill="1" applyBorder="1" applyAlignment="1">
      <alignment horizontal="center" vertical="center"/>
    </xf>
    <xf numFmtId="166" fontId="42" fillId="19" borderId="36" xfId="2" applyNumberFormat="1" applyFont="1" applyFill="1" applyBorder="1" applyAlignment="1">
      <alignment horizontal="center" vertical="center"/>
    </xf>
    <xf numFmtId="3" fontId="42" fillId="19" borderId="36" xfId="2" applyNumberFormat="1" applyFont="1" applyFill="1" applyBorder="1" applyAlignment="1">
      <alignment horizontal="center" vertical="center"/>
    </xf>
    <xf numFmtId="4" fontId="44" fillId="8" borderId="13" xfId="2" applyNumberFormat="1" applyFont="1" applyFill="1" applyBorder="1" applyAlignment="1">
      <alignment horizontal="center" vertical="center" wrapText="1"/>
    </xf>
    <xf numFmtId="4" fontId="44" fillId="46" borderId="65" xfId="2" applyNumberFormat="1" applyFont="1" applyFill="1" applyBorder="1" applyAlignment="1">
      <alignment horizontal="center" vertical="center" wrapText="1"/>
    </xf>
    <xf numFmtId="4" fontId="44" fillId="6" borderId="13" xfId="2" applyNumberFormat="1" applyFont="1" applyFill="1" applyBorder="1" applyAlignment="1">
      <alignment horizontal="center" vertical="center" wrapText="1"/>
    </xf>
    <xf numFmtId="0" fontId="2" fillId="50" borderId="0" xfId="2" applyFill="1" applyAlignment="1">
      <alignment horizontal="center" vertical="center"/>
    </xf>
    <xf numFmtId="0" fontId="21" fillId="50" borderId="0" xfId="2" applyFont="1" applyFill="1" applyAlignment="1">
      <alignment horizontal="center" vertical="center"/>
    </xf>
    <xf numFmtId="3" fontId="2" fillId="50" borderId="0" xfId="2" applyNumberFormat="1" applyFill="1" applyAlignment="1">
      <alignment horizontal="center" vertical="center"/>
    </xf>
    <xf numFmtId="4" fontId="2" fillId="50" borderId="0" xfId="2" applyNumberFormat="1" applyFill="1" applyAlignment="1">
      <alignment horizontal="center" vertical="center"/>
    </xf>
    <xf numFmtId="3" fontId="35" fillId="24" borderId="11" xfId="2" applyNumberFormat="1" applyFont="1" applyFill="1" applyBorder="1" applyAlignment="1">
      <alignment horizontal="center" vertical="center" wrapText="1"/>
    </xf>
    <xf numFmtId="3" fontId="40" fillId="25" borderId="11" xfId="2" applyNumberFormat="1" applyFont="1" applyFill="1" applyBorder="1" applyAlignment="1">
      <alignment horizontal="center" vertical="center" wrapText="1"/>
    </xf>
    <xf numFmtId="3" fontId="35" fillId="23" borderId="11" xfId="2" applyNumberFormat="1" applyFont="1" applyFill="1" applyBorder="1" applyAlignment="1">
      <alignment horizontal="center" vertical="center" wrapText="1"/>
    </xf>
    <xf numFmtId="3" fontId="35" fillId="26" borderId="11" xfId="2" applyNumberFormat="1" applyFont="1" applyFill="1" applyBorder="1" applyAlignment="1">
      <alignment horizontal="center" vertical="center" wrapText="1"/>
    </xf>
    <xf numFmtId="3" fontId="35" fillId="27" borderId="11" xfId="2" applyNumberFormat="1" applyFont="1" applyFill="1" applyBorder="1" applyAlignment="1">
      <alignment horizontal="center" vertical="center" wrapText="1"/>
    </xf>
    <xf numFmtId="3" fontId="21" fillId="50" borderId="0" xfId="2" applyNumberFormat="1" applyFont="1" applyFill="1" applyAlignment="1">
      <alignment horizontal="center" vertical="center"/>
    </xf>
    <xf numFmtId="4" fontId="21" fillId="50" borderId="0" xfId="2" applyNumberFormat="1" applyFont="1" applyFill="1" applyAlignment="1">
      <alignment horizontal="center" vertical="center"/>
    </xf>
    <xf numFmtId="0" fontId="27" fillId="34" borderId="34" xfId="2" applyFont="1" applyFill="1" applyBorder="1" applyAlignment="1">
      <alignment horizontal="center" vertical="center"/>
    </xf>
    <xf numFmtId="3" fontId="27" fillId="34" borderId="35" xfId="2" applyNumberFormat="1" applyFont="1" applyFill="1" applyBorder="1" applyAlignment="1">
      <alignment horizontal="center" vertical="center"/>
    </xf>
    <xf numFmtId="0" fontId="28" fillId="34" borderId="34" xfId="2" applyFont="1" applyFill="1" applyBorder="1" applyAlignment="1">
      <alignment horizontal="center" vertical="center"/>
    </xf>
    <xf numFmtId="0" fontId="28" fillId="34" borderId="35" xfId="2" applyFont="1" applyFill="1" applyBorder="1" applyAlignment="1">
      <alignment horizontal="center" vertical="center"/>
    </xf>
    <xf numFmtId="0" fontId="27" fillId="34" borderId="35" xfId="2" applyFont="1" applyFill="1" applyBorder="1" applyAlignment="1">
      <alignment horizontal="center" vertical="center"/>
    </xf>
    <xf numFmtId="3" fontId="27" fillId="7" borderId="73" xfId="2" applyNumberFormat="1" applyFont="1" applyFill="1" applyBorder="1" applyAlignment="1">
      <alignment horizontal="center" vertical="center" wrapText="1"/>
    </xf>
    <xf numFmtId="3" fontId="21" fillId="28" borderId="72" xfId="2" applyNumberFormat="1" applyFont="1" applyFill="1" applyBorder="1" applyAlignment="1">
      <alignment horizontal="center" vertical="center"/>
    </xf>
    <xf numFmtId="3" fontId="41" fillId="29" borderId="74" xfId="2" applyNumberFormat="1" applyFont="1" applyFill="1" applyBorder="1" applyAlignment="1">
      <alignment horizontal="center" vertical="center"/>
    </xf>
    <xf numFmtId="3" fontId="21" fillId="22" borderId="74" xfId="2" applyNumberFormat="1" applyFont="1" applyFill="1" applyBorder="1" applyAlignment="1">
      <alignment horizontal="center" vertical="center"/>
    </xf>
    <xf numFmtId="3" fontId="21" fillId="30" borderId="74" xfId="2" applyNumberFormat="1" applyFont="1" applyFill="1" applyBorder="1" applyAlignment="1">
      <alignment horizontal="center" vertical="center"/>
    </xf>
    <xf numFmtId="3" fontId="21" fillId="31" borderId="75" xfId="2" applyNumberFormat="1" applyFont="1" applyFill="1" applyBorder="1" applyAlignment="1">
      <alignment horizontal="center" vertical="center"/>
    </xf>
    <xf numFmtId="168" fontId="36" fillId="6" borderId="39" xfId="2" applyNumberFormat="1" applyFont="1" applyFill="1" applyBorder="1" applyAlignment="1">
      <alignment horizontal="center" vertical="center"/>
    </xf>
    <xf numFmtId="168" fontId="36" fillId="6" borderId="40" xfId="2" applyNumberFormat="1" applyFont="1" applyFill="1" applyBorder="1" applyAlignment="1">
      <alignment horizontal="center" vertical="center"/>
    </xf>
    <xf numFmtId="168" fontId="36" fillId="6" borderId="46" xfId="2" applyNumberFormat="1" applyFont="1" applyFill="1" applyBorder="1" applyAlignment="1">
      <alignment horizontal="center" vertical="center"/>
    </xf>
    <xf numFmtId="3" fontId="27" fillId="16" borderId="78" xfId="2" applyNumberFormat="1" applyFont="1" applyFill="1" applyBorder="1" applyAlignment="1">
      <alignment horizontal="center" vertical="center" wrapText="1"/>
    </xf>
    <xf numFmtId="4" fontId="27" fillId="45" borderId="79" xfId="2" applyNumberFormat="1" applyFont="1" applyFill="1" applyBorder="1" applyAlignment="1">
      <alignment horizontal="center" vertical="center" wrapText="1"/>
    </xf>
    <xf numFmtId="3" fontId="27" fillId="39" borderId="80" xfId="2" applyNumberFormat="1" applyFont="1" applyFill="1" applyBorder="1" applyAlignment="1">
      <alignment horizontal="center" vertical="center"/>
    </xf>
    <xf numFmtId="3" fontId="27" fillId="7" borderId="82" xfId="2" applyNumberFormat="1" applyFont="1" applyFill="1" applyBorder="1" applyAlignment="1">
      <alignment horizontal="center" vertical="center" wrapText="1"/>
    </xf>
    <xf numFmtId="3" fontId="21" fillId="28" borderId="83" xfId="2" applyNumberFormat="1" applyFont="1" applyFill="1" applyBorder="1" applyAlignment="1">
      <alignment horizontal="center" vertical="center"/>
    </xf>
    <xf numFmtId="3" fontId="41" fillId="29" borderId="84" xfId="2" applyNumberFormat="1" applyFont="1" applyFill="1" applyBorder="1" applyAlignment="1">
      <alignment horizontal="center" vertical="center"/>
    </xf>
    <xf numFmtId="3" fontId="21" fillId="22" borderId="84" xfId="2" applyNumberFormat="1" applyFont="1" applyFill="1" applyBorder="1" applyAlignment="1">
      <alignment horizontal="center" vertical="center"/>
    </xf>
    <xf numFmtId="3" fontId="21" fillId="30" borderId="84" xfId="2" applyNumberFormat="1" applyFont="1" applyFill="1" applyBorder="1" applyAlignment="1">
      <alignment horizontal="center" vertical="center"/>
    </xf>
    <xf numFmtId="3" fontId="21" fillId="31" borderId="85" xfId="2" applyNumberFormat="1" applyFont="1" applyFill="1" applyBorder="1" applyAlignment="1">
      <alignment horizontal="center" vertical="center"/>
    </xf>
    <xf numFmtId="3" fontId="27" fillId="35" borderId="86" xfId="2" applyNumberFormat="1" applyFont="1" applyFill="1" applyBorder="1" applyAlignment="1">
      <alignment horizontal="center" vertical="center"/>
    </xf>
    <xf numFmtId="3" fontId="28" fillId="36" borderId="87" xfId="2" applyNumberFormat="1" applyFont="1" applyFill="1" applyBorder="1" applyAlignment="1">
      <alignment horizontal="center" vertical="center"/>
    </xf>
    <xf numFmtId="3" fontId="27" fillId="37" borderId="87" xfId="2" applyNumberFormat="1" applyFont="1" applyFill="1" applyBorder="1" applyAlignment="1">
      <alignment horizontal="center" vertical="center"/>
    </xf>
    <xf numFmtId="3" fontId="27" fillId="38" borderId="87" xfId="2" applyNumberFormat="1" applyFont="1" applyFill="1" applyBorder="1" applyAlignment="1">
      <alignment horizontal="center" vertical="center"/>
    </xf>
    <xf numFmtId="3" fontId="27" fillId="39" borderId="88" xfId="2" applyNumberFormat="1" applyFont="1" applyFill="1" applyBorder="1" applyAlignment="1">
      <alignment horizontal="center" vertical="center"/>
    </xf>
    <xf numFmtId="3" fontId="27" fillId="8" borderId="76" xfId="2" applyNumberFormat="1" applyFont="1" applyFill="1" applyBorder="1" applyAlignment="1">
      <alignment horizontal="center" vertical="center"/>
    </xf>
    <xf numFmtId="3" fontId="28" fillId="8" borderId="77" xfId="2" applyNumberFormat="1" applyFont="1" applyFill="1" applyBorder="1" applyAlignment="1">
      <alignment horizontal="center" vertical="center"/>
    </xf>
    <xf numFmtId="3" fontId="27" fillId="8" borderId="77" xfId="2" applyNumberFormat="1" applyFont="1" applyFill="1" applyBorder="1" applyAlignment="1">
      <alignment horizontal="center" vertical="center"/>
    </xf>
    <xf numFmtId="3" fontId="27" fillId="8" borderId="81" xfId="2" applyNumberFormat="1" applyFont="1" applyFill="1" applyBorder="1" applyAlignment="1">
      <alignment horizontal="center" vertical="center"/>
    </xf>
    <xf numFmtId="3" fontId="27" fillId="8" borderId="89" xfId="2" applyNumberFormat="1" applyFont="1" applyFill="1" applyBorder="1" applyAlignment="1">
      <alignment horizontal="center" vertical="center"/>
    </xf>
    <xf numFmtId="10" fontId="46" fillId="48" borderId="30" xfId="2" applyNumberFormat="1" applyFont="1" applyFill="1" applyBorder="1" applyAlignment="1">
      <alignment horizontal="center" vertical="center"/>
    </xf>
    <xf numFmtId="0" fontId="2" fillId="0" borderId="0" xfId="2" applyFont="1"/>
    <xf numFmtId="3" fontId="16" fillId="12" borderId="4" xfId="2" applyNumberFormat="1" applyFont="1" applyFill="1" applyBorder="1" applyAlignment="1">
      <alignment horizontal="center" vertical="center"/>
    </xf>
    <xf numFmtId="0" fontId="17" fillId="0" borderId="0" xfId="2" applyFont="1"/>
    <xf numFmtId="0" fontId="16" fillId="0" borderId="0" xfId="2" applyFont="1" applyAlignment="1">
      <alignment horizontal="left" vertical="center"/>
    </xf>
    <xf numFmtId="3" fontId="16" fillId="11" borderId="4" xfId="2" applyNumberFormat="1" applyFont="1" applyFill="1" applyBorder="1" applyAlignment="1">
      <alignment horizontal="center" vertical="center"/>
    </xf>
    <xf numFmtId="3" fontId="48" fillId="12" borderId="4" xfId="2" applyNumberFormat="1" applyFont="1" applyFill="1" applyBorder="1" applyAlignment="1">
      <alignment horizontal="center" vertical="center"/>
    </xf>
    <xf numFmtId="3" fontId="48" fillId="11" borderId="4" xfId="2" applyNumberFormat="1" applyFont="1" applyFill="1" applyBorder="1" applyAlignment="1">
      <alignment horizontal="center" vertical="center"/>
    </xf>
    <xf numFmtId="10" fontId="18" fillId="4" borderId="61" xfId="2" applyNumberFormat="1" applyFont="1" applyFill="1" applyBorder="1" applyAlignment="1" applyProtection="1">
      <alignment horizontal="center" vertical="center"/>
      <protection locked="0"/>
    </xf>
    <xf numFmtId="2" fontId="1" fillId="2" borderId="1" xfId="1" applyNumberFormat="1" applyAlignment="1" applyProtection="1">
      <alignment horizontal="center" vertical="center"/>
    </xf>
    <xf numFmtId="0" fontId="11" fillId="15" borderId="11" xfId="2" applyFont="1" applyFill="1" applyBorder="1" applyAlignment="1">
      <alignment horizontal="center" vertical="center"/>
    </xf>
    <xf numFmtId="0" fontId="11" fillId="15" borderId="13" xfId="2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11" fillId="7" borderId="90" xfId="2" applyFont="1" applyFill="1" applyBorder="1" applyAlignment="1">
      <alignment horizontal="center" vertical="center"/>
    </xf>
    <xf numFmtId="0" fontId="11" fillId="12" borderId="90" xfId="2" applyFont="1" applyFill="1" applyBorder="1" applyAlignment="1">
      <alignment horizontal="center" vertical="center"/>
    </xf>
    <xf numFmtId="0" fontId="13" fillId="0" borderId="0" xfId="2" applyFont="1"/>
    <xf numFmtId="0" fontId="11" fillId="0" borderId="0" xfId="2" applyFont="1" applyAlignment="1">
      <alignment horizontal="right"/>
    </xf>
    <xf numFmtId="0" fontId="13" fillId="9" borderId="4" xfId="2" applyFont="1" applyFill="1" applyBorder="1" applyAlignment="1">
      <alignment horizontal="center" vertical="center"/>
    </xf>
    <xf numFmtId="0" fontId="47" fillId="9" borderId="4" xfId="2" applyFont="1" applyFill="1" applyBorder="1" applyAlignment="1">
      <alignment horizontal="center" vertical="center"/>
    </xf>
    <xf numFmtId="3" fontId="49" fillId="14" borderId="0" xfId="2" applyNumberFormat="1" applyFont="1" applyFill="1" applyAlignment="1">
      <alignment horizontal="center" vertical="center"/>
    </xf>
    <xf numFmtId="0" fontId="13" fillId="8" borderId="0" xfId="2" applyFont="1" applyFill="1" applyAlignment="1">
      <alignment horizontal="center"/>
    </xf>
    <xf numFmtId="0" fontId="13" fillId="8" borderId="0" xfId="2" applyFont="1" applyFill="1" applyBorder="1" applyAlignment="1">
      <alignment horizontal="center"/>
    </xf>
    <xf numFmtId="0" fontId="11" fillId="8" borderId="0" xfId="2" applyFont="1" applyFill="1" applyBorder="1" applyAlignment="1">
      <alignment horizontal="center"/>
    </xf>
    <xf numFmtId="0" fontId="27" fillId="10" borderId="0" xfId="2" applyFont="1" applyFill="1" applyBorder="1" applyAlignment="1">
      <alignment horizontal="center" vertical="center"/>
    </xf>
    <xf numFmtId="0" fontId="31" fillId="51" borderId="0" xfId="2" applyFont="1" applyFill="1" applyBorder="1" applyAlignment="1">
      <alignment vertical="center" wrapText="1"/>
    </xf>
    <xf numFmtId="3" fontId="9" fillId="14" borderId="0" xfId="2" applyNumberFormat="1" applyFont="1" applyFill="1" applyAlignment="1">
      <alignment horizontal="center" vertical="center"/>
    </xf>
    <xf numFmtId="166" fontId="40" fillId="19" borderId="36" xfId="2" applyNumberFormat="1" applyFont="1" applyFill="1" applyBorder="1" applyAlignment="1">
      <alignment horizontal="center" vertical="center"/>
    </xf>
    <xf numFmtId="0" fontId="9" fillId="10" borderId="0" xfId="2" applyFont="1" applyFill="1" applyBorder="1" applyAlignment="1"/>
    <xf numFmtId="0" fontId="27" fillId="10" borderId="0" xfId="2" applyFont="1" applyFill="1" applyBorder="1" applyAlignment="1">
      <alignment horizontal="left" vertical="center"/>
    </xf>
    <xf numFmtId="0" fontId="9" fillId="10" borderId="7" xfId="2" applyFont="1" applyFill="1" applyBorder="1" applyAlignment="1"/>
    <xf numFmtId="3" fontId="27" fillId="10" borderId="7" xfId="2" applyNumberFormat="1" applyFont="1" applyFill="1" applyBorder="1" applyAlignment="1">
      <alignment vertical="center"/>
    </xf>
    <xf numFmtId="3" fontId="27" fillId="10" borderId="0" xfId="2" applyNumberFormat="1" applyFont="1" applyFill="1" applyBorder="1" applyAlignment="1">
      <alignment vertical="center"/>
    </xf>
    <xf numFmtId="0" fontId="9" fillId="10" borderId="6" xfId="2" applyFont="1" applyFill="1" applyBorder="1" applyAlignment="1"/>
    <xf numFmtId="0" fontId="9" fillId="10" borderId="91" xfId="2" applyFont="1" applyFill="1" applyBorder="1" applyAlignment="1"/>
    <xf numFmtId="0" fontId="9" fillId="10" borderId="8" xfId="2" applyFont="1" applyFill="1" applyBorder="1" applyAlignment="1"/>
    <xf numFmtId="0" fontId="27" fillId="10" borderId="8" xfId="2" applyFont="1" applyFill="1" applyBorder="1" applyAlignment="1">
      <alignment horizontal="center" vertical="center"/>
    </xf>
    <xf numFmtId="0" fontId="9" fillId="10" borderId="2" xfId="2" applyFont="1" applyFill="1" applyBorder="1" applyAlignment="1"/>
    <xf numFmtId="0" fontId="9" fillId="10" borderId="22" xfId="2" applyFont="1" applyFill="1" applyBorder="1" applyAlignment="1"/>
    <xf numFmtId="0" fontId="27" fillId="10" borderId="93" xfId="2" applyFont="1" applyFill="1" applyBorder="1" applyAlignment="1">
      <alignment horizontal="center" vertical="center"/>
    </xf>
    <xf numFmtId="0" fontId="9" fillId="10" borderId="92" xfId="2" applyFont="1" applyFill="1" applyBorder="1" applyAlignment="1"/>
    <xf numFmtId="0" fontId="9" fillId="10" borderId="21" xfId="2" applyFont="1" applyFill="1" applyBorder="1" applyAlignment="1"/>
    <xf numFmtId="0" fontId="27" fillId="10" borderId="93" xfId="2" applyFont="1" applyFill="1" applyBorder="1" applyAlignment="1">
      <alignment horizontal="left" vertical="center"/>
    </xf>
    <xf numFmtId="0" fontId="0" fillId="52" borderId="0" xfId="0" applyFill="1"/>
    <xf numFmtId="0" fontId="0" fillId="12" borderId="0" xfId="0" applyFill="1"/>
    <xf numFmtId="0" fontId="50" fillId="53" borderId="0" xfId="0" applyFont="1" applyFill="1" applyAlignment="1">
      <alignment vertical="center"/>
    </xf>
    <xf numFmtId="0" fontId="0" fillId="52" borderId="0" xfId="0" applyFill="1" applyAlignment="1"/>
    <xf numFmtId="0" fontId="0" fillId="53" borderId="0" xfId="0" applyFill="1"/>
    <xf numFmtId="0" fontId="0" fillId="12" borderId="0" xfId="0" applyFill="1" applyAlignment="1"/>
    <xf numFmtId="0" fontId="0" fillId="54" borderId="0" xfId="0" applyFill="1"/>
    <xf numFmtId="0" fontId="51" fillId="54" borderId="0" xfId="0" applyFont="1" applyFill="1" applyAlignment="1">
      <alignment horizontal="center"/>
    </xf>
    <xf numFmtId="0" fontId="51" fillId="56" borderId="0" xfId="0" applyFont="1" applyFill="1" applyAlignment="1">
      <alignment horizontal="center"/>
    </xf>
    <xf numFmtId="0" fontId="0" fillId="56" borderId="0" xfId="0" applyFill="1"/>
    <xf numFmtId="0" fontId="0" fillId="55" borderId="0" xfId="0" applyFill="1"/>
    <xf numFmtId="0" fontId="0" fillId="57" borderId="0" xfId="0" applyFill="1"/>
    <xf numFmtId="0" fontId="52" fillId="57" borderId="0" xfId="0" applyFont="1" applyFill="1"/>
    <xf numFmtId="0" fontId="9" fillId="10" borderId="0" xfId="2" applyFont="1" applyFill="1" applyBorder="1" applyAlignment="1">
      <alignment horizontal="center"/>
    </xf>
    <xf numFmtId="3" fontId="21" fillId="10" borderId="0" xfId="2" applyNumberFormat="1" applyFont="1" applyFill="1" applyBorder="1" applyAlignment="1">
      <alignment horizontal="right" vertical="center"/>
    </xf>
    <xf numFmtId="3" fontId="21" fillId="10" borderId="2" xfId="2" applyNumberFormat="1" applyFont="1" applyFill="1" applyBorder="1" applyAlignment="1">
      <alignment horizontal="right" vertical="center"/>
    </xf>
    <xf numFmtId="3" fontId="21" fillId="10" borderId="0" xfId="2" applyNumberFormat="1" applyFont="1" applyFill="1" applyBorder="1" applyAlignment="1">
      <alignment vertical="center"/>
    </xf>
    <xf numFmtId="3" fontId="21" fillId="10" borderId="2" xfId="2" applyNumberFormat="1" applyFont="1" applyFill="1" applyBorder="1" applyAlignment="1">
      <alignment vertical="center"/>
    </xf>
    <xf numFmtId="0" fontId="19" fillId="10" borderId="7" xfId="2" applyFont="1" applyFill="1" applyBorder="1" applyAlignment="1">
      <alignment vertical="center"/>
    </xf>
    <xf numFmtId="0" fontId="19" fillId="10" borderId="0" xfId="2" applyFont="1" applyFill="1" applyBorder="1" applyAlignment="1">
      <alignment vertical="center"/>
    </xf>
    <xf numFmtId="0" fontId="0" fillId="59" borderId="0" xfId="0" applyFill="1"/>
    <xf numFmtId="0" fontId="0" fillId="59" borderId="96" xfId="0" applyFill="1" applyBorder="1"/>
    <xf numFmtId="0" fontId="52" fillId="59" borderId="0" xfId="0" applyFont="1" applyFill="1" applyBorder="1"/>
    <xf numFmtId="0" fontId="52" fillId="59" borderId="0" xfId="0" applyFont="1" applyFill="1"/>
    <xf numFmtId="0" fontId="0" fillId="61" borderId="0" xfId="0" applyFill="1"/>
    <xf numFmtId="0" fontId="56" fillId="62" borderId="97" xfId="0" applyFont="1" applyFill="1" applyBorder="1" applyAlignment="1">
      <alignment horizontal="left" vertical="center"/>
    </xf>
    <xf numFmtId="0" fontId="0" fillId="62" borderId="97" xfId="0" applyFill="1" applyBorder="1"/>
    <xf numFmtId="0" fontId="0" fillId="62" borderId="0" xfId="0" applyFill="1"/>
    <xf numFmtId="0" fontId="0" fillId="62" borderId="0" xfId="0" applyFill="1" applyBorder="1"/>
    <xf numFmtId="0" fontId="55" fillId="62" borderId="0" xfId="0" applyFont="1" applyFill="1" applyBorder="1" applyAlignment="1">
      <alignment vertical="center"/>
    </xf>
    <xf numFmtId="0" fontId="0" fillId="62" borderId="0" xfId="0" applyFont="1" applyFill="1"/>
    <xf numFmtId="0" fontId="62" fillId="62" borderId="0" xfId="0" applyFont="1" applyFill="1" applyBorder="1" applyAlignment="1">
      <alignment horizontal="center" vertical="top"/>
    </xf>
    <xf numFmtId="0" fontId="62" fillId="62" borderId="0" xfId="0" applyFont="1" applyFill="1" applyAlignment="1">
      <alignment horizontal="center" vertical="top"/>
    </xf>
    <xf numFmtId="0" fontId="62" fillId="62" borderId="0" xfId="0" applyFont="1" applyFill="1" applyBorder="1" applyAlignment="1">
      <alignment vertical="center"/>
    </xf>
    <xf numFmtId="0" fontId="64" fillId="62" borderId="0" xfId="0" applyFont="1" applyFill="1" applyBorder="1" applyAlignment="1">
      <alignment vertical="center"/>
    </xf>
    <xf numFmtId="3" fontId="62" fillId="6" borderId="0" xfId="1" applyNumberFormat="1" applyFont="1" applyFill="1" applyBorder="1" applyAlignment="1" applyProtection="1">
      <alignment horizontal="center" vertical="center"/>
      <protection locked="0"/>
    </xf>
    <xf numFmtId="0" fontId="64" fillId="62" borderId="0" xfId="0" applyFont="1" applyFill="1"/>
    <xf numFmtId="0" fontId="64" fillId="12" borderId="0" xfId="0" applyFont="1" applyFill="1" applyBorder="1"/>
    <xf numFmtId="0" fontId="54" fillId="63" borderId="0" xfId="0" applyFont="1" applyFill="1" applyBorder="1" applyAlignment="1">
      <alignment vertical="center"/>
    </xf>
    <xf numFmtId="0" fontId="54" fillId="59" borderId="0" xfId="0" applyFont="1" applyFill="1" applyBorder="1" applyAlignment="1">
      <alignment vertical="center"/>
    </xf>
    <xf numFmtId="0" fontId="64" fillId="59" borderId="0" xfId="0" applyFont="1" applyFill="1"/>
    <xf numFmtId="0" fontId="55" fillId="59" borderId="0" xfId="0" applyFont="1" applyFill="1" applyBorder="1" applyAlignment="1">
      <alignment vertical="center"/>
    </xf>
    <xf numFmtId="0" fontId="0" fillId="63" borderId="0" xfId="0" applyFill="1"/>
    <xf numFmtId="0" fontId="66" fillId="59" borderId="96" xfId="0" applyFont="1" applyFill="1" applyBorder="1" applyAlignment="1">
      <alignment vertical="top"/>
    </xf>
    <xf numFmtId="0" fontId="24" fillId="2" borderId="1" xfId="1" applyFont="1" applyBorder="1" applyAlignment="1" applyProtection="1">
      <alignment horizontal="center" vertical="center"/>
    </xf>
    <xf numFmtId="0" fontId="24" fillId="2" borderId="49" xfId="1" applyFont="1" applyBorder="1" applyAlignment="1" applyProtection="1">
      <alignment horizontal="center" vertical="center"/>
    </xf>
    <xf numFmtId="0" fontId="24" fillId="13" borderId="1" xfId="1" applyFont="1" applyFill="1" applyBorder="1" applyAlignment="1" applyProtection="1">
      <alignment horizontal="center" vertical="center"/>
    </xf>
    <xf numFmtId="0" fontId="24" fillId="2" borderId="54" xfId="1" applyFont="1" applyBorder="1" applyAlignment="1" applyProtection="1">
      <alignment horizontal="center" vertical="center"/>
    </xf>
    <xf numFmtId="0" fontId="24" fillId="2" borderId="51" xfId="1" applyFont="1" applyBorder="1" applyAlignment="1" applyProtection="1">
      <alignment horizontal="center" vertical="center"/>
    </xf>
    <xf numFmtId="0" fontId="24" fillId="2" borderId="52" xfId="1" applyFont="1" applyBorder="1" applyAlignment="1" applyProtection="1">
      <alignment horizontal="center" vertical="center"/>
    </xf>
    <xf numFmtId="0" fontId="24" fillId="2" borderId="56" xfId="1" applyFont="1" applyBorder="1" applyAlignment="1" applyProtection="1">
      <alignment horizontal="center" vertical="center"/>
    </xf>
    <xf numFmtId="3" fontId="24" fillId="2" borderId="49" xfId="1" applyNumberFormat="1" applyFont="1" applyBorder="1" applyAlignment="1" applyProtection="1">
      <alignment horizontal="center" vertical="center"/>
    </xf>
    <xf numFmtId="0" fontId="0" fillId="64" borderId="0" xfId="0" applyFill="1"/>
    <xf numFmtId="0" fontId="67" fillId="51" borderId="0" xfId="2" applyFont="1" applyFill="1" applyBorder="1" applyAlignment="1">
      <alignment horizontal="center" vertical="center" wrapText="1"/>
    </xf>
    <xf numFmtId="0" fontId="57" fillId="60" borderId="0" xfId="0" applyFont="1" applyFill="1" applyAlignment="1">
      <alignment horizontal="center"/>
    </xf>
    <xf numFmtId="0" fontId="54" fillId="63" borderId="0" xfId="0" applyFont="1" applyFill="1" applyBorder="1" applyAlignment="1">
      <alignment horizontal="left" vertical="center"/>
    </xf>
    <xf numFmtId="0" fontId="54" fillId="63" borderId="98" xfId="0" applyFont="1" applyFill="1" applyBorder="1" applyAlignment="1">
      <alignment horizontal="left" vertical="center"/>
    </xf>
    <xf numFmtId="167" fontId="22" fillId="4" borderId="0" xfId="2" applyNumberFormat="1" applyFont="1" applyFill="1" applyBorder="1" applyAlignment="1" applyProtection="1">
      <alignment horizontal="center" vertical="center"/>
    </xf>
    <xf numFmtId="3" fontId="26" fillId="7" borderId="0" xfId="2" applyNumberFormat="1" applyFont="1" applyFill="1" applyBorder="1" applyAlignment="1">
      <alignment horizontal="center" vertical="center"/>
    </xf>
    <xf numFmtId="0" fontId="53" fillId="58" borderId="0" xfId="0" applyFont="1" applyFill="1" applyAlignment="1">
      <alignment horizontal="center" wrapText="1"/>
    </xf>
    <xf numFmtId="0" fontId="50" fillId="53" borderId="0" xfId="0" applyFont="1" applyFill="1" applyAlignment="1">
      <alignment horizontal="center"/>
    </xf>
    <xf numFmtId="0" fontId="51" fillId="54" borderId="0" xfId="0" applyFont="1" applyFill="1" applyAlignment="1">
      <alignment horizontal="left" vertical="top"/>
    </xf>
    <xf numFmtId="0" fontId="51" fillId="55" borderId="0" xfId="0" applyFont="1" applyFill="1" applyAlignment="1">
      <alignment horizontal="center" vertical="top"/>
    </xf>
    <xf numFmtId="0" fontId="63" fillId="63" borderId="0" xfId="0" applyFont="1" applyFill="1" applyBorder="1" applyAlignment="1">
      <alignment horizontal="center"/>
    </xf>
    <xf numFmtId="0" fontId="61" fillId="60" borderId="0" xfId="0" applyFont="1" applyFill="1" applyAlignment="1">
      <alignment horizontal="center"/>
    </xf>
    <xf numFmtId="165" fontId="24" fillId="2" borderId="94" xfId="1" applyNumberFormat="1" applyFont="1" applyBorder="1" applyAlignment="1" applyProtection="1">
      <alignment horizontal="center" vertical="center"/>
      <protection locked="0"/>
    </xf>
    <xf numFmtId="165" fontId="24" fillId="2" borderId="95" xfId="1" applyNumberFormat="1" applyFont="1" applyBorder="1" applyAlignment="1" applyProtection="1">
      <alignment horizontal="center" vertical="center"/>
      <protection locked="0"/>
    </xf>
    <xf numFmtId="3" fontId="27" fillId="10" borderId="50" xfId="2" applyNumberFormat="1" applyFont="1" applyFill="1" applyBorder="1" applyAlignment="1">
      <alignment horizontal="center" vertical="center"/>
    </xf>
    <xf numFmtId="3" fontId="27" fillId="10" borderId="48" xfId="2" applyNumberFormat="1" applyFont="1" applyFill="1" applyBorder="1" applyAlignment="1">
      <alignment horizontal="center" vertical="center"/>
    </xf>
    <xf numFmtId="3" fontId="27" fillId="10" borderId="55" xfId="2" applyNumberFormat="1" applyFont="1" applyFill="1" applyBorder="1" applyAlignment="1">
      <alignment horizontal="center" vertical="center"/>
    </xf>
    <xf numFmtId="3" fontId="27" fillId="10" borderId="57" xfId="2" applyNumberFormat="1" applyFont="1" applyFill="1" applyBorder="1" applyAlignment="1">
      <alignment horizontal="center" vertical="center"/>
    </xf>
    <xf numFmtId="3" fontId="27" fillId="10" borderId="58" xfId="2" applyNumberFormat="1" applyFont="1" applyFill="1" applyBorder="1" applyAlignment="1">
      <alignment horizontal="center" vertical="center"/>
    </xf>
    <xf numFmtId="3" fontId="27" fillId="10" borderId="59" xfId="2" applyNumberFormat="1" applyFont="1" applyFill="1" applyBorder="1" applyAlignment="1">
      <alignment horizontal="center" vertical="center"/>
    </xf>
    <xf numFmtId="3" fontId="20" fillId="7" borderId="17" xfId="2" applyNumberFormat="1" applyFont="1" applyFill="1" applyBorder="1" applyAlignment="1">
      <alignment horizontal="center" vertical="center"/>
    </xf>
    <xf numFmtId="3" fontId="20" fillId="7" borderId="0" xfId="2" applyNumberFormat="1" applyFont="1" applyFill="1" applyBorder="1" applyAlignment="1">
      <alignment horizontal="center" vertical="center"/>
    </xf>
    <xf numFmtId="3" fontId="19" fillId="5" borderId="9" xfId="2" applyNumberFormat="1" applyFont="1" applyFill="1" applyBorder="1" applyAlignment="1">
      <alignment horizontal="center" vertical="center" wrapText="1"/>
    </xf>
    <xf numFmtId="3" fontId="19" fillId="5" borderId="47" xfId="2" applyNumberFormat="1" applyFont="1" applyFill="1" applyBorder="1" applyAlignment="1">
      <alignment horizontal="center" vertical="center" wrapText="1"/>
    </xf>
    <xf numFmtId="0" fontId="11" fillId="7" borderId="11" xfId="2" applyFont="1" applyFill="1" applyBorder="1" applyAlignment="1">
      <alignment horizontal="center"/>
    </xf>
    <xf numFmtId="0" fontId="11" fillId="7" borderId="13" xfId="2" applyFont="1" applyFill="1" applyBorder="1" applyAlignment="1">
      <alignment horizontal="center"/>
    </xf>
    <xf numFmtId="0" fontId="11" fillId="7" borderId="12" xfId="2" applyFont="1" applyFill="1" applyBorder="1" applyAlignment="1">
      <alignment horizontal="center"/>
    </xf>
    <xf numFmtId="3" fontId="14" fillId="6" borderId="11" xfId="2" applyNumberFormat="1" applyFont="1" applyFill="1" applyBorder="1" applyAlignment="1">
      <alignment horizontal="center"/>
    </xf>
    <xf numFmtId="3" fontId="14" fillId="6" borderId="13" xfId="2" applyNumberFormat="1" applyFont="1" applyFill="1" applyBorder="1" applyAlignment="1">
      <alignment horizontal="center"/>
    </xf>
    <xf numFmtId="0" fontId="11" fillId="18" borderId="11" xfId="2" applyFont="1" applyFill="1" applyBorder="1" applyAlignment="1">
      <alignment horizontal="center" vertical="center"/>
    </xf>
    <xf numFmtId="0" fontId="11" fillId="18" borderId="12" xfId="2" applyFont="1" applyFill="1" applyBorder="1" applyAlignment="1">
      <alignment horizontal="center" vertical="center"/>
    </xf>
    <xf numFmtId="0" fontId="11" fillId="18" borderId="13" xfId="2" applyFont="1" applyFill="1" applyBorder="1" applyAlignment="1">
      <alignment horizontal="center" vertical="center"/>
    </xf>
    <xf numFmtId="0" fontId="29" fillId="7" borderId="14" xfId="2" applyFont="1" applyFill="1" applyBorder="1" applyAlignment="1">
      <alignment horizontal="center"/>
    </xf>
    <xf numFmtId="0" fontId="29" fillId="7" borderId="15" xfId="2" applyFont="1" applyFill="1" applyBorder="1" applyAlignment="1">
      <alignment horizontal="center"/>
    </xf>
    <xf numFmtId="3" fontId="14" fillId="6" borderId="12" xfId="2" applyNumberFormat="1" applyFont="1" applyFill="1" applyBorder="1" applyAlignment="1">
      <alignment horizontal="center"/>
    </xf>
    <xf numFmtId="3" fontId="11" fillId="8" borderId="17" xfId="2" applyNumberFormat="1" applyFont="1" applyFill="1" applyBorder="1" applyAlignment="1">
      <alignment horizontal="center" vertical="center"/>
    </xf>
    <xf numFmtId="0" fontId="11" fillId="40" borderId="11" xfId="2" applyFont="1" applyFill="1" applyBorder="1" applyAlignment="1">
      <alignment horizontal="center" vertical="center"/>
    </xf>
    <xf numFmtId="0" fontId="11" fillId="40" borderId="12" xfId="2" applyFont="1" applyFill="1" applyBorder="1" applyAlignment="1">
      <alignment horizontal="center" vertical="center"/>
    </xf>
    <xf numFmtId="0" fontId="11" fillId="40" borderId="13" xfId="2" applyFont="1" applyFill="1" applyBorder="1" applyAlignment="1">
      <alignment horizontal="center" vertical="center"/>
    </xf>
    <xf numFmtId="3" fontId="23" fillId="42" borderId="11" xfId="2" applyNumberFormat="1" applyFont="1" applyFill="1" applyBorder="1" applyAlignment="1">
      <alignment horizontal="center" vertical="center"/>
    </xf>
    <xf numFmtId="3" fontId="23" fillId="42" borderId="12" xfId="2" applyNumberFormat="1" applyFont="1" applyFill="1" applyBorder="1" applyAlignment="1">
      <alignment horizontal="center" vertical="center"/>
    </xf>
    <xf numFmtId="3" fontId="23" fillId="42" borderId="13" xfId="2" applyNumberFormat="1" applyFont="1" applyFill="1" applyBorder="1" applyAlignment="1">
      <alignment horizontal="center" vertical="center"/>
    </xf>
    <xf numFmtId="0" fontId="33" fillId="41" borderId="11" xfId="2" applyFont="1" applyFill="1" applyBorder="1" applyAlignment="1">
      <alignment horizontal="center" vertical="center"/>
    </xf>
    <xf numFmtId="0" fontId="33" fillId="41" borderId="12" xfId="2" applyFont="1" applyFill="1" applyBorder="1" applyAlignment="1">
      <alignment horizontal="center" vertical="center"/>
    </xf>
    <xf numFmtId="0" fontId="33" fillId="41" borderId="13" xfId="2" applyFont="1" applyFill="1" applyBorder="1" applyAlignment="1">
      <alignment horizontal="center" vertical="center"/>
    </xf>
    <xf numFmtId="0" fontId="33" fillId="9" borderId="18" xfId="2" applyFont="1" applyFill="1" applyBorder="1" applyAlignment="1">
      <alignment horizontal="center" vertical="center"/>
    </xf>
    <xf numFmtId="0" fontId="33" fillId="9" borderId="19" xfId="2" applyFont="1" applyFill="1" applyBorder="1" applyAlignment="1">
      <alignment horizontal="center" vertical="center"/>
    </xf>
    <xf numFmtId="0" fontId="33" fillId="9" borderId="20" xfId="2" applyFont="1" applyFill="1" applyBorder="1" applyAlignment="1">
      <alignment horizontal="center" vertical="center"/>
    </xf>
    <xf numFmtId="4" fontId="33" fillId="32" borderId="11" xfId="2" applyNumberFormat="1" applyFont="1" applyFill="1" applyBorder="1" applyAlignment="1">
      <alignment horizontal="center" vertical="center"/>
    </xf>
    <xf numFmtId="4" fontId="33" fillId="32" borderId="12" xfId="2" applyNumberFormat="1" applyFont="1" applyFill="1" applyBorder="1" applyAlignment="1">
      <alignment horizontal="center" vertical="center"/>
    </xf>
    <xf numFmtId="4" fontId="33" fillId="32" borderId="13" xfId="2" applyNumberFormat="1" applyFont="1" applyFill="1" applyBorder="1" applyAlignment="1">
      <alignment horizontal="center" vertical="center"/>
    </xf>
    <xf numFmtId="0" fontId="33" fillId="18" borderId="19" xfId="2" applyFont="1" applyFill="1" applyBorder="1" applyAlignment="1">
      <alignment horizontal="center" vertical="center"/>
    </xf>
    <xf numFmtId="0" fontId="33" fillId="18" borderId="0" xfId="2" applyFont="1" applyFill="1" applyBorder="1" applyAlignment="1">
      <alignment horizontal="center" vertical="center"/>
    </xf>
    <xf numFmtId="0" fontId="33" fillId="18" borderId="20" xfId="2" applyFont="1" applyFill="1" applyBorder="1" applyAlignment="1">
      <alignment horizontal="center" vertical="center"/>
    </xf>
    <xf numFmtId="0" fontId="31" fillId="51" borderId="71" xfId="2" applyFont="1" applyFill="1" applyBorder="1" applyAlignment="1">
      <alignment horizontal="center" vertical="center" wrapText="1"/>
    </xf>
    <xf numFmtId="0" fontId="31" fillId="51" borderId="71" xfId="2" applyFont="1" applyFill="1" applyBorder="1" applyAlignment="1">
      <alignment horizontal="center" vertical="center"/>
    </xf>
    <xf numFmtId="3" fontId="43" fillId="51" borderId="11" xfId="2" applyNumberFormat="1" applyFont="1" applyFill="1" applyBorder="1" applyAlignment="1">
      <alignment horizontal="center" vertical="center"/>
    </xf>
    <xf numFmtId="3" fontId="43" fillId="51" borderId="12" xfId="2" applyNumberFormat="1" applyFont="1" applyFill="1" applyBorder="1" applyAlignment="1">
      <alignment horizontal="center" vertical="center"/>
    </xf>
    <xf numFmtId="0" fontId="30" fillId="49" borderId="0" xfId="2" applyFont="1" applyFill="1" applyAlignment="1">
      <alignment horizontal="center" vertical="center" textRotation="90"/>
    </xf>
  </cellXfs>
  <cellStyles count="4">
    <cellStyle name="Eingabe" xfId="1" builtinId="20"/>
    <cellStyle name="Standard" xfId="0" builtinId="0"/>
    <cellStyle name="Standard 2" xfId="2" xr:uid="{F1719B53-EA48-424F-93B1-CDDB8AC0F756}"/>
    <cellStyle name="Standard 2 2" xfId="3" xr:uid="{6440C947-F561-4F7B-93DB-029607527A3E}"/>
  </cellStyles>
  <dxfs count="91">
    <dxf>
      <font>
        <color auto="1"/>
      </font>
      <fill>
        <patternFill>
          <bgColor theme="9" tint="0.59996337778862885"/>
        </patternFill>
      </fill>
    </dxf>
    <dxf>
      <font>
        <b/>
        <i val="0"/>
        <condense val="0"/>
        <extend val="0"/>
        <color indexed="8"/>
      </font>
      <fill>
        <patternFill>
          <bgColor rgb="FFFF5D5D"/>
        </patternFill>
      </fill>
      <border>
        <bottom style="thin">
          <color indexed="64"/>
        </bottom>
      </border>
    </dxf>
    <dxf>
      <font>
        <b val="0"/>
        <i/>
        <condense val="0"/>
        <extend val="0"/>
        <color indexed="8"/>
      </font>
      <fill>
        <patternFill>
          <fgColor indexed="14"/>
          <bgColor rgb="FFFF9BAC"/>
        </patternFill>
      </fill>
      <border>
        <bottom style="thin">
          <color indexed="9"/>
        </bottom>
      </border>
    </dxf>
    <dxf>
      <font>
        <condense val="0"/>
        <extend val="0"/>
        <color indexed="8"/>
      </font>
      <fill>
        <patternFill>
          <bgColor rgb="FFFFB7B7"/>
        </patternFill>
      </fill>
      <border>
        <bottom style="thin">
          <color indexed="9"/>
        </bottom>
      </border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  <condense val="0"/>
        <extend val="0"/>
        <color indexed="8"/>
      </font>
      <fill>
        <patternFill>
          <bgColor rgb="FFFF5D5D"/>
        </patternFill>
      </fill>
      <border>
        <bottom style="thin">
          <color indexed="64"/>
        </bottom>
      </border>
    </dxf>
    <dxf>
      <font>
        <b val="0"/>
        <i/>
        <condense val="0"/>
        <extend val="0"/>
        <color indexed="8"/>
      </font>
      <fill>
        <patternFill>
          <fgColor indexed="14"/>
          <bgColor rgb="FFFF9BAC"/>
        </patternFill>
      </fill>
      <border>
        <bottom style="thin">
          <color indexed="9"/>
        </bottom>
      </border>
    </dxf>
    <dxf>
      <font>
        <condense val="0"/>
        <extend val="0"/>
        <color indexed="8"/>
      </font>
      <fill>
        <patternFill>
          <bgColor rgb="FFFFB7B7"/>
        </patternFill>
      </fill>
      <border>
        <bottom style="thin">
          <color indexed="9"/>
        </bottom>
      </border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  <condense val="0"/>
        <extend val="0"/>
        <color indexed="8"/>
      </font>
      <fill>
        <patternFill>
          <bgColor rgb="FFFF5D5D"/>
        </patternFill>
      </fill>
      <border>
        <bottom style="thin">
          <color indexed="64"/>
        </bottom>
      </border>
    </dxf>
    <dxf>
      <font>
        <b val="0"/>
        <i/>
        <condense val="0"/>
        <extend val="0"/>
        <color indexed="8"/>
      </font>
      <fill>
        <patternFill>
          <fgColor indexed="14"/>
          <bgColor rgb="FFFF9BAC"/>
        </patternFill>
      </fill>
      <border>
        <bottom style="thin">
          <color indexed="9"/>
        </bottom>
      </border>
    </dxf>
    <dxf>
      <font>
        <condense val="0"/>
        <extend val="0"/>
        <color indexed="8"/>
      </font>
      <fill>
        <patternFill>
          <bgColor rgb="FFFFB7B7"/>
        </patternFill>
      </fill>
      <border>
        <bottom style="thin">
          <color indexed="9"/>
        </bottom>
      </border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  <condense val="0"/>
        <extend val="0"/>
        <color indexed="8"/>
      </font>
      <fill>
        <patternFill>
          <bgColor rgb="FFFF5D5D"/>
        </patternFill>
      </fill>
      <border>
        <bottom style="thin">
          <color indexed="64"/>
        </bottom>
      </border>
    </dxf>
    <dxf>
      <font>
        <b val="0"/>
        <i/>
        <condense val="0"/>
        <extend val="0"/>
        <color indexed="8"/>
      </font>
      <fill>
        <patternFill>
          <fgColor indexed="14"/>
          <bgColor rgb="FFFF9BAC"/>
        </patternFill>
      </fill>
      <border>
        <bottom style="thin">
          <color indexed="9"/>
        </bottom>
      </border>
    </dxf>
    <dxf>
      <font>
        <condense val="0"/>
        <extend val="0"/>
        <color indexed="8"/>
      </font>
      <fill>
        <patternFill>
          <bgColor rgb="FFFFB7B7"/>
        </patternFill>
      </fill>
      <border>
        <bottom style="thin">
          <color indexed="9"/>
        </bottom>
      </border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  <condense val="0"/>
        <extend val="0"/>
        <color indexed="8"/>
      </font>
      <fill>
        <patternFill>
          <bgColor rgb="FFFF5D5D"/>
        </patternFill>
      </fill>
      <border>
        <bottom style="thin">
          <color indexed="64"/>
        </bottom>
      </border>
    </dxf>
    <dxf>
      <font>
        <b val="0"/>
        <i/>
        <condense val="0"/>
        <extend val="0"/>
        <color indexed="8"/>
      </font>
      <fill>
        <patternFill>
          <fgColor indexed="14"/>
          <bgColor rgb="FFFF9BAC"/>
        </patternFill>
      </fill>
      <border>
        <bottom style="thin">
          <color indexed="9"/>
        </bottom>
      </border>
    </dxf>
    <dxf>
      <font>
        <condense val="0"/>
        <extend val="0"/>
        <color indexed="8"/>
      </font>
      <fill>
        <patternFill>
          <bgColor rgb="FFFFB7B7"/>
        </patternFill>
      </fill>
      <border>
        <bottom style="thin">
          <color indexed="9"/>
        </bottom>
      </border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  <condense val="0"/>
        <extend val="0"/>
        <color indexed="8"/>
      </font>
      <fill>
        <patternFill>
          <bgColor rgb="FFFF5D5D"/>
        </patternFill>
      </fill>
      <border>
        <bottom style="thin">
          <color indexed="64"/>
        </bottom>
      </border>
    </dxf>
    <dxf>
      <font>
        <b val="0"/>
        <i/>
        <condense val="0"/>
        <extend val="0"/>
        <color indexed="8"/>
      </font>
      <fill>
        <patternFill>
          <fgColor indexed="14"/>
          <bgColor rgb="FFFF9BAC"/>
        </patternFill>
      </fill>
      <border>
        <bottom style="thin">
          <color indexed="9"/>
        </bottom>
      </border>
    </dxf>
    <dxf>
      <font>
        <condense val="0"/>
        <extend val="0"/>
        <color indexed="8"/>
      </font>
      <fill>
        <patternFill>
          <bgColor rgb="FFFFB7B7"/>
        </patternFill>
      </fill>
      <border>
        <bottom style="thin">
          <color indexed="9"/>
        </bottom>
      </border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  <condense val="0"/>
        <extend val="0"/>
        <color indexed="8"/>
      </font>
      <fill>
        <patternFill>
          <bgColor rgb="FFFF5D5D"/>
        </patternFill>
      </fill>
      <border>
        <bottom style="thin">
          <color indexed="64"/>
        </bottom>
      </border>
    </dxf>
    <dxf>
      <font>
        <b val="0"/>
        <i/>
        <condense val="0"/>
        <extend val="0"/>
        <color indexed="8"/>
      </font>
      <fill>
        <patternFill>
          <fgColor indexed="14"/>
          <bgColor rgb="FFFF9BAC"/>
        </patternFill>
      </fill>
      <border>
        <bottom style="thin">
          <color indexed="9"/>
        </bottom>
      </border>
    </dxf>
    <dxf>
      <font>
        <condense val="0"/>
        <extend val="0"/>
        <color indexed="8"/>
      </font>
      <fill>
        <patternFill>
          <bgColor rgb="FFFFB7B7"/>
        </patternFill>
      </fill>
      <border>
        <bottom style="thin">
          <color indexed="9"/>
        </bottom>
      </border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  <condense val="0"/>
        <extend val="0"/>
        <color indexed="8"/>
      </font>
      <fill>
        <patternFill>
          <bgColor rgb="FFFF5D5D"/>
        </patternFill>
      </fill>
      <border>
        <bottom style="thin">
          <color indexed="64"/>
        </bottom>
      </border>
    </dxf>
    <dxf>
      <font>
        <b val="0"/>
        <i/>
        <condense val="0"/>
        <extend val="0"/>
        <color indexed="8"/>
      </font>
      <fill>
        <patternFill>
          <fgColor indexed="14"/>
          <bgColor rgb="FFFF9BAC"/>
        </patternFill>
      </fill>
      <border>
        <bottom style="thin">
          <color indexed="9"/>
        </bottom>
      </border>
    </dxf>
    <dxf>
      <font>
        <condense val="0"/>
        <extend val="0"/>
        <color indexed="8"/>
      </font>
      <fill>
        <patternFill>
          <bgColor rgb="FFFFB7B7"/>
        </patternFill>
      </fill>
      <border>
        <bottom style="thin">
          <color indexed="9"/>
        </bottom>
      </border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  <condense val="0"/>
        <extend val="0"/>
        <color indexed="8"/>
      </font>
      <fill>
        <patternFill>
          <bgColor rgb="FFFF5D5D"/>
        </patternFill>
      </fill>
      <border>
        <bottom style="thin">
          <color indexed="64"/>
        </bottom>
      </border>
    </dxf>
    <dxf>
      <font>
        <b val="0"/>
        <i/>
        <condense val="0"/>
        <extend val="0"/>
        <color indexed="8"/>
      </font>
      <fill>
        <patternFill>
          <fgColor indexed="14"/>
          <bgColor rgb="FFFF9BAC"/>
        </patternFill>
      </fill>
      <border>
        <bottom style="thin">
          <color indexed="9"/>
        </bottom>
      </border>
    </dxf>
    <dxf>
      <font>
        <condense val="0"/>
        <extend val="0"/>
        <color indexed="8"/>
      </font>
      <fill>
        <patternFill>
          <bgColor rgb="FFFFB7B7"/>
        </patternFill>
      </fill>
      <border>
        <bottom style="thin">
          <color indexed="9"/>
        </bottom>
      </border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  <condense val="0"/>
        <extend val="0"/>
        <color indexed="8"/>
      </font>
      <fill>
        <patternFill>
          <bgColor rgb="FFFF5D5D"/>
        </patternFill>
      </fill>
      <border>
        <bottom style="thin">
          <color indexed="64"/>
        </bottom>
      </border>
    </dxf>
    <dxf>
      <font>
        <b val="0"/>
        <i/>
        <condense val="0"/>
        <extend val="0"/>
        <color indexed="8"/>
      </font>
      <fill>
        <patternFill>
          <fgColor indexed="14"/>
          <bgColor rgb="FFFF9BAC"/>
        </patternFill>
      </fill>
      <border>
        <bottom style="thin">
          <color indexed="9"/>
        </bottom>
      </border>
    </dxf>
    <dxf>
      <font>
        <condense val="0"/>
        <extend val="0"/>
        <color indexed="8"/>
      </font>
      <fill>
        <patternFill>
          <bgColor rgb="FFFFB7B7"/>
        </patternFill>
      </fill>
      <border>
        <bottom style="thin">
          <color indexed="9"/>
        </bottom>
      </border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  <condense val="0"/>
        <extend val="0"/>
        <color indexed="8"/>
      </font>
      <fill>
        <patternFill>
          <bgColor rgb="FFFF5D5D"/>
        </patternFill>
      </fill>
      <border>
        <bottom style="thin">
          <color indexed="64"/>
        </bottom>
      </border>
    </dxf>
    <dxf>
      <font>
        <b val="0"/>
        <i/>
        <condense val="0"/>
        <extend val="0"/>
        <color indexed="8"/>
      </font>
      <fill>
        <patternFill>
          <fgColor indexed="14"/>
          <bgColor rgb="FFFF9BAC"/>
        </patternFill>
      </fill>
      <border>
        <bottom style="thin">
          <color indexed="9"/>
        </bottom>
      </border>
    </dxf>
    <dxf>
      <font>
        <condense val="0"/>
        <extend val="0"/>
        <color indexed="8"/>
      </font>
      <fill>
        <patternFill>
          <bgColor rgb="FFFFB7B7"/>
        </patternFill>
      </fill>
      <border>
        <bottom style="thin">
          <color indexed="9"/>
        </bottom>
      </border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  <condense val="0"/>
        <extend val="0"/>
        <color indexed="8"/>
      </font>
      <fill>
        <patternFill>
          <bgColor rgb="FFFF5D5D"/>
        </patternFill>
      </fill>
      <border>
        <bottom style="thin">
          <color indexed="64"/>
        </bottom>
      </border>
    </dxf>
    <dxf>
      <font>
        <b val="0"/>
        <i/>
        <condense val="0"/>
        <extend val="0"/>
        <color indexed="8"/>
      </font>
      <fill>
        <patternFill>
          <fgColor indexed="14"/>
          <bgColor rgb="FFFF9BAC"/>
        </patternFill>
      </fill>
      <border>
        <bottom style="thin">
          <color indexed="9"/>
        </bottom>
      </border>
    </dxf>
    <dxf>
      <font>
        <condense val="0"/>
        <extend val="0"/>
        <color indexed="8"/>
      </font>
      <fill>
        <patternFill>
          <bgColor rgb="FFFFB7B7"/>
        </patternFill>
      </fill>
      <border>
        <bottom style="thin">
          <color indexed="9"/>
        </bottom>
      </border>
    </dxf>
    <dxf>
      <font>
        <b/>
        <i val="0"/>
        <color rgb="FFA01924"/>
      </font>
      <fill>
        <patternFill>
          <bgColor rgb="FFFFB7B7"/>
        </patternFill>
      </fill>
    </dxf>
    <dxf>
      <font>
        <b/>
        <i val="0"/>
        <color rgb="FFA01924"/>
      </font>
      <fill>
        <patternFill>
          <bgColor rgb="FFFFB7B7"/>
        </patternFill>
      </fill>
    </dxf>
    <dxf>
      <font>
        <b/>
        <i val="0"/>
        <color rgb="FFA01924"/>
      </font>
      <fill>
        <patternFill>
          <bgColor rgb="FFFFB7B7"/>
        </patternFill>
      </fill>
    </dxf>
    <dxf>
      <font>
        <b/>
        <i val="0"/>
        <color rgb="FFA01924"/>
      </font>
      <fill>
        <patternFill>
          <bgColor rgb="FFFFB7B7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b/>
        <i val="0"/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</border>
    </dxf>
    <dxf>
      <font>
        <color theme="0" tint="-0.14996795556505021"/>
      </font>
      <numFmt numFmtId="2" formatCode="0.00"/>
      <fill>
        <patternFill>
          <bgColor theme="0" tint="-0.14996795556505021"/>
        </patternFill>
      </fill>
      <border>
        <left/>
        <right/>
        <top/>
        <bottom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b/>
        <i val="0"/>
        <color theme="9" tint="-0.499984740745262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b/>
        <i val="0"/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b/>
        <i val="0"/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</border>
    </dxf>
    <dxf>
      <font>
        <color theme="0" tint="-0.14996795556505021"/>
      </font>
      <numFmt numFmtId="2" formatCode="0.00"/>
      <fill>
        <patternFill>
          <bgColor theme="0" tint="-0.14996795556505021"/>
        </patternFill>
      </fill>
      <border>
        <left/>
        <right/>
        <top/>
        <bottom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b/>
        <i val="0"/>
        <color theme="9" tint="-0.499984740745262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b/>
        <i val="0"/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</border>
    </dxf>
    <dxf>
      <font>
        <color theme="0" tint="-0.14996795556505021"/>
      </font>
      <numFmt numFmtId="2" formatCode="0.00"/>
      <fill>
        <patternFill>
          <bgColor theme="0" tint="-0.14996795556505021"/>
        </patternFill>
      </fill>
      <border>
        <left/>
        <right/>
        <top/>
        <bottom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numFmt numFmtId="2" formatCode="0.00"/>
      <fill>
        <patternFill>
          <bgColor theme="0" tint="-0.14996795556505021"/>
        </patternFill>
      </fill>
      <border>
        <left/>
        <right/>
        <top/>
        <bottom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b/>
        <i val="0"/>
        <color theme="9" tint="-0.499984740745262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b/>
        <i val="0"/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b/>
        <i val="0"/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</border>
    </dxf>
    <dxf>
      <font>
        <color theme="0" tint="-0.14996795556505021"/>
      </font>
      <numFmt numFmtId="2" formatCode="0.00"/>
      <fill>
        <patternFill>
          <bgColor theme="0" tint="-0.14996795556505021"/>
        </patternFill>
      </fill>
      <border>
        <left/>
        <right/>
        <top/>
        <bottom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numFmt numFmtId="2" formatCode="0.00"/>
      <fill>
        <patternFill>
          <bgColor theme="0" tint="-0.14996795556505021"/>
        </patternFill>
      </fill>
      <border>
        <left/>
        <right/>
        <top/>
        <bottom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b/>
        <i val="0"/>
        <color theme="9" tint="-0.499984740745262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b/>
        <i val="0"/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</border>
    </dxf>
    <dxf>
      <font>
        <color theme="0" tint="-0.14996795556505021"/>
      </font>
      <numFmt numFmtId="2" formatCode="0.00"/>
      <fill>
        <patternFill>
          <bgColor theme="0" tint="-0.14996795556505021"/>
        </patternFill>
      </fill>
      <border>
        <left/>
        <right/>
        <top/>
        <bottom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rgb="FFA6A6A6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  <border>
        <left/>
        <right/>
        <top/>
        <bottom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b/>
        <i val="0"/>
        <color theme="9" tint="-0.499984740745262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rgb="FF8A0000"/>
      </font>
      <fill>
        <patternFill>
          <bgColor rgb="FFFFB7B7"/>
        </patternFill>
      </fill>
      <border>
        <left/>
        <right/>
        <top/>
        <bottom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C4C4C4"/>
      <color rgb="FFBFBFBF"/>
      <color rgb="FF949494"/>
      <color rgb="FFB01C27"/>
      <color rgb="FFA01924"/>
      <color rgb="FF3A3838"/>
      <color rgb="FFF5F5F7"/>
      <color rgb="FFB8B8C8"/>
      <color rgb="FFE3E3E9"/>
      <color rgb="FFD4D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16669</xdr:colOff>
      <xdr:row>19</xdr:row>
      <xdr:rowOff>119064</xdr:rowOff>
    </xdr:from>
    <xdr:to>
      <xdr:col>24</xdr:col>
      <xdr:colOff>95250</xdr:colOff>
      <xdr:row>19</xdr:row>
      <xdr:rowOff>204789</xdr:rowOff>
    </xdr:to>
    <xdr:sp macro="" textlink="">
      <xdr:nvSpPr>
        <xdr:cNvPr id="103" name="Rechteck: abgerundete Ecken 102">
          <a:extLst>
            <a:ext uri="{FF2B5EF4-FFF2-40B4-BE49-F238E27FC236}">
              <a16:creationId xmlns:a16="http://schemas.microsoft.com/office/drawing/2014/main" id="{D277F243-399F-49DE-91A4-65A35B1E3A03}"/>
            </a:ext>
          </a:extLst>
        </xdr:cNvPr>
        <xdr:cNvSpPr/>
      </xdr:nvSpPr>
      <xdr:spPr>
        <a:xfrm>
          <a:off x="10465594" y="3976689"/>
          <a:ext cx="2717006" cy="85725"/>
        </a:xfrm>
        <a:prstGeom prst="roundRect">
          <a:avLst>
            <a:gd name="adj" fmla="val 20776"/>
          </a:avLst>
        </a:prstGeom>
        <a:solidFill>
          <a:srgbClr val="B8B8C8"/>
        </a:solidFill>
        <a:ln w="50800">
          <a:solidFill>
            <a:srgbClr val="B8B8C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12892</xdr:colOff>
      <xdr:row>19</xdr:row>
      <xdr:rowOff>126207</xdr:rowOff>
    </xdr:from>
    <xdr:to>
      <xdr:col>11</xdr:col>
      <xdr:colOff>1</xdr:colOff>
      <xdr:row>19</xdr:row>
      <xdr:rowOff>205167</xdr:rowOff>
    </xdr:to>
    <xdr:sp macro="" textlink="">
      <xdr:nvSpPr>
        <xdr:cNvPr id="102" name="Rechteck: abgerundete Ecken 101">
          <a:extLst>
            <a:ext uri="{FF2B5EF4-FFF2-40B4-BE49-F238E27FC236}">
              <a16:creationId xmlns:a16="http://schemas.microsoft.com/office/drawing/2014/main" id="{7CCF959B-63F0-4604-B62E-0AD04BA799BD}"/>
            </a:ext>
          </a:extLst>
        </xdr:cNvPr>
        <xdr:cNvSpPr/>
      </xdr:nvSpPr>
      <xdr:spPr>
        <a:xfrm>
          <a:off x="9014017" y="3983832"/>
          <a:ext cx="1311084" cy="78960"/>
        </a:xfrm>
        <a:prstGeom prst="roundRect">
          <a:avLst>
            <a:gd name="adj" fmla="val 20776"/>
          </a:avLst>
        </a:prstGeom>
        <a:solidFill>
          <a:srgbClr val="B8B8C8"/>
        </a:solidFill>
        <a:ln w="50800">
          <a:solidFill>
            <a:srgbClr val="B8B8C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34018</xdr:colOff>
      <xdr:row>23</xdr:row>
      <xdr:rowOff>244313</xdr:rowOff>
    </xdr:from>
    <xdr:to>
      <xdr:col>14</xdr:col>
      <xdr:colOff>13607</xdr:colOff>
      <xdr:row>24</xdr:row>
      <xdr:rowOff>62112</xdr:rowOff>
    </xdr:to>
    <xdr:sp macro="" textlink="">
      <xdr:nvSpPr>
        <xdr:cNvPr id="150" name="Rechteck 149">
          <a:extLst>
            <a:ext uri="{FF2B5EF4-FFF2-40B4-BE49-F238E27FC236}">
              <a16:creationId xmlns:a16="http://schemas.microsoft.com/office/drawing/2014/main" id="{E29869E8-1A77-4D1A-8377-708E5A171DCC}"/>
            </a:ext>
          </a:extLst>
        </xdr:cNvPr>
        <xdr:cNvSpPr/>
      </xdr:nvSpPr>
      <xdr:spPr>
        <a:xfrm>
          <a:off x="16682061" y="5073074"/>
          <a:ext cx="1561568" cy="66277"/>
        </a:xfrm>
        <a:prstGeom prst="rect">
          <a:avLst/>
        </a:prstGeom>
        <a:solidFill>
          <a:srgbClr val="E4EED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1247775</xdr:colOff>
      <xdr:row>3</xdr:row>
      <xdr:rowOff>171450</xdr:rowOff>
    </xdr:from>
    <xdr:to>
      <xdr:col>26</xdr:col>
      <xdr:colOff>38100</xdr:colOff>
      <xdr:row>8</xdr:row>
      <xdr:rowOff>9527</xdr:rowOff>
    </xdr:to>
    <xdr:sp macro="" textlink="">
      <xdr:nvSpPr>
        <xdr:cNvPr id="152" name="Rechteck: abgerundete Ecken 151">
          <a:extLst>
            <a:ext uri="{FF2B5EF4-FFF2-40B4-BE49-F238E27FC236}">
              <a16:creationId xmlns:a16="http://schemas.microsoft.com/office/drawing/2014/main" id="{861FF35B-DD2D-488C-A670-B3F65C72BB85}"/>
            </a:ext>
          </a:extLst>
        </xdr:cNvPr>
        <xdr:cNvSpPr/>
      </xdr:nvSpPr>
      <xdr:spPr>
        <a:xfrm>
          <a:off x="16446362" y="1065972"/>
          <a:ext cx="4778651" cy="1047338"/>
        </a:xfrm>
        <a:prstGeom prst="roundRect">
          <a:avLst>
            <a:gd name="adj" fmla="val 18482"/>
          </a:avLst>
        </a:prstGeom>
        <a:noFill/>
        <a:ln w="101600">
          <a:solidFill>
            <a:srgbClr val="A019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4331</xdr:colOff>
      <xdr:row>6</xdr:row>
      <xdr:rowOff>57807</xdr:rowOff>
    </xdr:from>
    <xdr:to>
      <xdr:col>26</xdr:col>
      <xdr:colOff>40809</xdr:colOff>
      <xdr:row>34</xdr:row>
      <xdr:rowOff>89170</xdr:rowOff>
    </xdr:to>
    <xdr:sp macro="" textlink="">
      <xdr:nvSpPr>
        <xdr:cNvPr id="153" name="Rechteck 152">
          <a:extLst>
            <a:ext uri="{FF2B5EF4-FFF2-40B4-BE49-F238E27FC236}">
              <a16:creationId xmlns:a16="http://schemas.microsoft.com/office/drawing/2014/main" id="{5C298CF5-EF39-4093-A3A9-ED200F4D1DCA}"/>
            </a:ext>
          </a:extLst>
        </xdr:cNvPr>
        <xdr:cNvSpPr>
          <a:spLocks/>
        </xdr:cNvSpPr>
      </xdr:nvSpPr>
      <xdr:spPr>
        <a:xfrm>
          <a:off x="8814956" y="1819932"/>
          <a:ext cx="4612808" cy="5802647"/>
        </a:xfrm>
        <a:prstGeom prst="rect">
          <a:avLst/>
        </a:prstGeom>
        <a:noFill/>
        <a:ln w="120650">
          <a:solidFill>
            <a:srgbClr val="F5F5F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32657</xdr:colOff>
      <xdr:row>6</xdr:row>
      <xdr:rowOff>57150</xdr:rowOff>
    </xdr:from>
    <xdr:to>
      <xdr:col>26</xdr:col>
      <xdr:colOff>28576</xdr:colOff>
      <xdr:row>8</xdr:row>
      <xdr:rowOff>95250</xdr:rowOff>
    </xdr:to>
    <xdr:sp macro="" textlink="">
      <xdr:nvSpPr>
        <xdr:cNvPr id="154" name="Rechteck 153">
          <a:extLst>
            <a:ext uri="{FF2B5EF4-FFF2-40B4-BE49-F238E27FC236}">
              <a16:creationId xmlns:a16="http://schemas.microsoft.com/office/drawing/2014/main" id="{6944A666-4AB0-4D97-BD1D-B7A44E85F4D9}"/>
            </a:ext>
          </a:extLst>
        </xdr:cNvPr>
        <xdr:cNvSpPr/>
      </xdr:nvSpPr>
      <xdr:spPr>
        <a:xfrm>
          <a:off x="8839619" y="1822938"/>
          <a:ext cx="4575245" cy="360485"/>
        </a:xfrm>
        <a:prstGeom prst="rect">
          <a:avLst/>
        </a:prstGeom>
        <a:solidFill>
          <a:srgbClr val="F5F5F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1247775</xdr:colOff>
      <xdr:row>34</xdr:row>
      <xdr:rowOff>1313</xdr:rowOff>
    </xdr:from>
    <xdr:to>
      <xdr:col>26</xdr:col>
      <xdr:colOff>45981</xdr:colOff>
      <xdr:row>35</xdr:row>
      <xdr:rowOff>1</xdr:rowOff>
    </xdr:to>
    <xdr:sp macro="" textlink="">
      <xdr:nvSpPr>
        <xdr:cNvPr id="155" name="Rechteck: abgerundete Ecken 154">
          <a:extLst>
            <a:ext uri="{FF2B5EF4-FFF2-40B4-BE49-F238E27FC236}">
              <a16:creationId xmlns:a16="http://schemas.microsoft.com/office/drawing/2014/main" id="{9BC7A5CA-8DD5-4751-B028-9B6C7555DBDB}"/>
            </a:ext>
          </a:extLst>
        </xdr:cNvPr>
        <xdr:cNvSpPr/>
      </xdr:nvSpPr>
      <xdr:spPr>
        <a:xfrm>
          <a:off x="8821792" y="7411106"/>
          <a:ext cx="4651155" cy="563619"/>
        </a:xfrm>
        <a:prstGeom prst="roundRect">
          <a:avLst>
            <a:gd name="adj" fmla="val 8075"/>
          </a:avLst>
        </a:prstGeom>
        <a:noFill/>
        <a:ln w="101600">
          <a:solidFill>
            <a:srgbClr val="F5F5F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14</xdr:col>
      <xdr:colOff>386989</xdr:colOff>
      <xdr:row>33</xdr:row>
      <xdr:rowOff>394940</xdr:rowOff>
    </xdr:from>
    <xdr:ext cx="452695" cy="518833"/>
    <xdr:pic>
      <xdr:nvPicPr>
        <xdr:cNvPr id="156" name="Grafik 155">
          <a:extLst>
            <a:ext uri="{FF2B5EF4-FFF2-40B4-BE49-F238E27FC236}">
              <a16:creationId xmlns:a16="http://schemas.microsoft.com/office/drawing/2014/main" id="{394A115E-0660-4B2C-872E-3C062BAD10B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17011" y="7120418"/>
          <a:ext cx="452695" cy="51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83570</xdr:colOff>
      <xdr:row>10</xdr:row>
      <xdr:rowOff>218720</xdr:rowOff>
    </xdr:from>
    <xdr:to>
      <xdr:col>10</xdr:col>
      <xdr:colOff>4397</xdr:colOff>
      <xdr:row>12</xdr:row>
      <xdr:rowOff>8</xdr:rowOff>
    </xdr:to>
    <xdr:sp macro="" textlink="">
      <xdr:nvSpPr>
        <xdr:cNvPr id="157" name="Rechteck: abgerundete Ecken 156">
          <a:extLst>
            <a:ext uri="{FF2B5EF4-FFF2-40B4-BE49-F238E27FC236}">
              <a16:creationId xmlns:a16="http://schemas.microsoft.com/office/drawing/2014/main" id="{3E27DF2A-1AAD-4ED1-9EF5-541A9202CFE2}"/>
            </a:ext>
          </a:extLst>
        </xdr:cNvPr>
        <xdr:cNvSpPr/>
      </xdr:nvSpPr>
      <xdr:spPr>
        <a:xfrm>
          <a:off x="9688580" y="2657120"/>
          <a:ext cx="541857" cy="211818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578</xdr:colOff>
      <xdr:row>24</xdr:row>
      <xdr:rowOff>158075</xdr:rowOff>
    </xdr:from>
    <xdr:to>
      <xdr:col>12</xdr:col>
      <xdr:colOff>92341</xdr:colOff>
      <xdr:row>26</xdr:row>
      <xdr:rowOff>438</xdr:rowOff>
    </xdr:to>
    <xdr:sp macro="" textlink="">
      <xdr:nvSpPr>
        <xdr:cNvPr id="161" name="Rechteck: abgerundete Ecken 160">
          <a:extLst>
            <a:ext uri="{FF2B5EF4-FFF2-40B4-BE49-F238E27FC236}">
              <a16:creationId xmlns:a16="http://schemas.microsoft.com/office/drawing/2014/main" id="{EA2C1C77-7E25-4018-B48D-AB3B2D57DD45}"/>
            </a:ext>
          </a:extLst>
        </xdr:cNvPr>
        <xdr:cNvSpPr/>
      </xdr:nvSpPr>
      <xdr:spPr>
        <a:xfrm>
          <a:off x="9125528" y="5215850"/>
          <a:ext cx="1320488" cy="204313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1494</xdr:colOff>
      <xdr:row>27</xdr:row>
      <xdr:rowOff>732</xdr:rowOff>
    </xdr:from>
    <xdr:to>
      <xdr:col>12</xdr:col>
      <xdr:colOff>93257</xdr:colOff>
      <xdr:row>27</xdr:row>
      <xdr:rowOff>196254</xdr:rowOff>
    </xdr:to>
    <xdr:sp macro="" textlink="">
      <xdr:nvSpPr>
        <xdr:cNvPr id="162" name="Rechteck: abgerundete Ecken 161">
          <a:extLst>
            <a:ext uri="{FF2B5EF4-FFF2-40B4-BE49-F238E27FC236}">
              <a16:creationId xmlns:a16="http://schemas.microsoft.com/office/drawing/2014/main" id="{0B393CFF-3943-4761-87FD-B8816EA9660E}"/>
            </a:ext>
          </a:extLst>
        </xdr:cNvPr>
        <xdr:cNvSpPr/>
      </xdr:nvSpPr>
      <xdr:spPr>
        <a:xfrm>
          <a:off x="9126444" y="5553807"/>
          <a:ext cx="1320488" cy="195522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327</xdr:colOff>
      <xdr:row>29</xdr:row>
      <xdr:rowOff>1581</xdr:rowOff>
    </xdr:from>
    <xdr:to>
      <xdr:col>12</xdr:col>
      <xdr:colOff>91381</xdr:colOff>
      <xdr:row>29</xdr:row>
      <xdr:rowOff>197103</xdr:rowOff>
    </xdr:to>
    <xdr:sp macro="" textlink="">
      <xdr:nvSpPr>
        <xdr:cNvPr id="163" name="Rechteck: abgerundete Ecken 162">
          <a:extLst>
            <a:ext uri="{FF2B5EF4-FFF2-40B4-BE49-F238E27FC236}">
              <a16:creationId xmlns:a16="http://schemas.microsoft.com/office/drawing/2014/main" id="{06758BCC-4884-4350-83FF-8FB742FEE857}"/>
            </a:ext>
          </a:extLst>
        </xdr:cNvPr>
        <xdr:cNvSpPr/>
      </xdr:nvSpPr>
      <xdr:spPr>
        <a:xfrm>
          <a:off x="9125277" y="5888031"/>
          <a:ext cx="1319779" cy="195522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73198</xdr:colOff>
      <xdr:row>31</xdr:row>
      <xdr:rowOff>501</xdr:rowOff>
    </xdr:from>
    <xdr:to>
      <xdr:col>13</xdr:col>
      <xdr:colOff>1</xdr:colOff>
      <xdr:row>31</xdr:row>
      <xdr:rowOff>190501</xdr:rowOff>
    </xdr:to>
    <xdr:sp macro="" textlink="">
      <xdr:nvSpPr>
        <xdr:cNvPr id="164" name="Rechteck: abgerundete Ecken 163">
          <a:extLst>
            <a:ext uri="{FF2B5EF4-FFF2-40B4-BE49-F238E27FC236}">
              <a16:creationId xmlns:a16="http://schemas.microsoft.com/office/drawing/2014/main" id="{31813DF8-9443-47C5-B0EA-05B9E2576882}"/>
            </a:ext>
          </a:extLst>
        </xdr:cNvPr>
        <xdr:cNvSpPr/>
      </xdr:nvSpPr>
      <xdr:spPr>
        <a:xfrm>
          <a:off x="9121948" y="6220326"/>
          <a:ext cx="1326978" cy="190000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18</xdr:col>
      <xdr:colOff>4081</xdr:colOff>
      <xdr:row>25</xdr:row>
      <xdr:rowOff>1142</xdr:rowOff>
    </xdr:from>
    <xdr:to>
      <xdr:col>23</xdr:col>
      <xdr:colOff>587592</xdr:colOff>
      <xdr:row>26</xdr:row>
      <xdr:rowOff>642</xdr:rowOff>
    </xdr:to>
    <xdr:sp macro="" textlink="">
      <xdr:nvSpPr>
        <xdr:cNvPr id="165" name="Rechteck: abgerundete Ecken 164">
          <a:extLst>
            <a:ext uri="{FF2B5EF4-FFF2-40B4-BE49-F238E27FC236}">
              <a16:creationId xmlns:a16="http://schemas.microsoft.com/office/drawing/2014/main" id="{D0C982F5-C710-4FDB-956D-58FB143739BA}"/>
            </a:ext>
          </a:extLst>
        </xdr:cNvPr>
        <xdr:cNvSpPr/>
      </xdr:nvSpPr>
      <xdr:spPr>
        <a:xfrm>
          <a:off x="11767456" y="5220842"/>
          <a:ext cx="1316936" cy="199525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18</xdr:col>
      <xdr:colOff>4081</xdr:colOff>
      <xdr:row>27</xdr:row>
      <xdr:rowOff>732</xdr:rowOff>
    </xdr:from>
    <xdr:to>
      <xdr:col>23</xdr:col>
      <xdr:colOff>587592</xdr:colOff>
      <xdr:row>28</xdr:row>
      <xdr:rowOff>232</xdr:rowOff>
    </xdr:to>
    <xdr:sp macro="" textlink="">
      <xdr:nvSpPr>
        <xdr:cNvPr id="166" name="Rechteck: abgerundete Ecken 165">
          <a:extLst>
            <a:ext uri="{FF2B5EF4-FFF2-40B4-BE49-F238E27FC236}">
              <a16:creationId xmlns:a16="http://schemas.microsoft.com/office/drawing/2014/main" id="{9D999CC9-677F-4168-BA4E-0FD8E40E3B73}"/>
            </a:ext>
          </a:extLst>
        </xdr:cNvPr>
        <xdr:cNvSpPr/>
      </xdr:nvSpPr>
      <xdr:spPr>
        <a:xfrm>
          <a:off x="11767456" y="5553807"/>
          <a:ext cx="1316936" cy="199525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18</xdr:col>
      <xdr:colOff>4082</xdr:colOff>
      <xdr:row>29</xdr:row>
      <xdr:rowOff>1580</xdr:rowOff>
    </xdr:from>
    <xdr:to>
      <xdr:col>23</xdr:col>
      <xdr:colOff>590528</xdr:colOff>
      <xdr:row>30</xdr:row>
      <xdr:rowOff>3650</xdr:rowOff>
    </xdr:to>
    <xdr:sp macro="" textlink="">
      <xdr:nvSpPr>
        <xdr:cNvPr id="167" name="Rechteck: abgerundete Ecken 166">
          <a:extLst>
            <a:ext uri="{FF2B5EF4-FFF2-40B4-BE49-F238E27FC236}">
              <a16:creationId xmlns:a16="http://schemas.microsoft.com/office/drawing/2014/main" id="{2C2617B3-CD69-4A16-A713-97BDA54A6F63}"/>
            </a:ext>
          </a:extLst>
        </xdr:cNvPr>
        <xdr:cNvSpPr/>
      </xdr:nvSpPr>
      <xdr:spPr>
        <a:xfrm>
          <a:off x="11767457" y="5888030"/>
          <a:ext cx="1319871" cy="202095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18</xdr:col>
      <xdr:colOff>4082</xdr:colOff>
      <xdr:row>31</xdr:row>
      <xdr:rowOff>500</xdr:rowOff>
    </xdr:from>
    <xdr:to>
      <xdr:col>24</xdr:col>
      <xdr:colOff>0</xdr:colOff>
      <xdr:row>32</xdr:row>
      <xdr:rowOff>0</xdr:rowOff>
    </xdr:to>
    <xdr:sp macro="" textlink="">
      <xdr:nvSpPr>
        <xdr:cNvPr id="168" name="Rechteck: abgerundete Ecken 167">
          <a:extLst>
            <a:ext uri="{FF2B5EF4-FFF2-40B4-BE49-F238E27FC236}">
              <a16:creationId xmlns:a16="http://schemas.microsoft.com/office/drawing/2014/main" id="{EE389FA9-29F4-4672-879D-33725061843A}"/>
            </a:ext>
          </a:extLst>
        </xdr:cNvPr>
        <xdr:cNvSpPr/>
      </xdr:nvSpPr>
      <xdr:spPr>
        <a:xfrm>
          <a:off x="11767457" y="6220325"/>
          <a:ext cx="1319893" cy="199525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35168</xdr:colOff>
      <xdr:row>22</xdr:row>
      <xdr:rowOff>476251</xdr:rowOff>
    </xdr:from>
    <xdr:to>
      <xdr:col>14</xdr:col>
      <xdr:colOff>21431</xdr:colOff>
      <xdr:row>24</xdr:row>
      <xdr:rowOff>77492</xdr:rowOff>
    </xdr:to>
    <xdr:sp macro="" textlink="">
      <xdr:nvSpPr>
        <xdr:cNvPr id="169" name="Rechteck: abgerundete Ecken 168">
          <a:extLst>
            <a:ext uri="{FF2B5EF4-FFF2-40B4-BE49-F238E27FC236}">
              <a16:creationId xmlns:a16="http://schemas.microsoft.com/office/drawing/2014/main" id="{19B2FE12-48C3-4F0F-8368-570BF28C1A67}"/>
            </a:ext>
          </a:extLst>
        </xdr:cNvPr>
        <xdr:cNvSpPr/>
      </xdr:nvSpPr>
      <xdr:spPr>
        <a:xfrm>
          <a:off x="9036293" y="5105401"/>
          <a:ext cx="1529313" cy="334666"/>
        </a:xfrm>
        <a:prstGeom prst="roundRect">
          <a:avLst>
            <a:gd name="adj" fmla="val 20776"/>
          </a:avLst>
        </a:prstGeom>
        <a:noFill/>
        <a:ln w="53975">
          <a:solidFill>
            <a:srgbClr val="D9E7D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45613</xdr:colOff>
      <xdr:row>23</xdr:row>
      <xdr:rowOff>246185</xdr:rowOff>
    </xdr:from>
    <xdr:to>
      <xdr:col>14</xdr:col>
      <xdr:colOff>5366</xdr:colOff>
      <xdr:row>24</xdr:row>
      <xdr:rowOff>114300</xdr:rowOff>
    </xdr:to>
    <xdr:sp macro="" textlink="">
      <xdr:nvSpPr>
        <xdr:cNvPr id="171" name="Rechteck 170">
          <a:extLst>
            <a:ext uri="{FF2B5EF4-FFF2-40B4-BE49-F238E27FC236}">
              <a16:creationId xmlns:a16="http://schemas.microsoft.com/office/drawing/2014/main" id="{4B7B1825-0567-4836-99B3-690CC62CB50D}"/>
            </a:ext>
          </a:extLst>
        </xdr:cNvPr>
        <xdr:cNvSpPr/>
      </xdr:nvSpPr>
      <xdr:spPr>
        <a:xfrm>
          <a:off x="16693656" y="5074946"/>
          <a:ext cx="1541732" cy="116593"/>
        </a:xfrm>
        <a:prstGeom prst="rect">
          <a:avLst/>
        </a:prstGeom>
        <a:solidFill>
          <a:srgbClr val="E4EED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17</xdr:col>
      <xdr:colOff>2957</xdr:colOff>
      <xdr:row>22</xdr:row>
      <xdr:rowOff>476250</xdr:rowOff>
    </xdr:from>
    <xdr:to>
      <xdr:col>24</xdr:col>
      <xdr:colOff>114300</xdr:colOff>
      <xdr:row>24</xdr:row>
      <xdr:rowOff>77491</xdr:rowOff>
    </xdr:to>
    <xdr:sp macro="" textlink="">
      <xdr:nvSpPr>
        <xdr:cNvPr id="172" name="Rechteck: abgerundete Ecken 171">
          <a:extLst>
            <a:ext uri="{FF2B5EF4-FFF2-40B4-BE49-F238E27FC236}">
              <a16:creationId xmlns:a16="http://schemas.microsoft.com/office/drawing/2014/main" id="{F23A4548-2ED0-416C-AA66-1DF9834A7479}"/>
            </a:ext>
          </a:extLst>
        </xdr:cNvPr>
        <xdr:cNvSpPr/>
      </xdr:nvSpPr>
      <xdr:spPr>
        <a:xfrm>
          <a:off x="11728232" y="4991100"/>
          <a:ext cx="1501993" cy="334666"/>
        </a:xfrm>
        <a:prstGeom prst="roundRect">
          <a:avLst>
            <a:gd name="adj" fmla="val 20776"/>
          </a:avLst>
        </a:prstGeom>
        <a:noFill/>
        <a:ln w="53975">
          <a:solidFill>
            <a:srgbClr val="F9D7D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17</xdr:col>
      <xdr:colOff>13375</xdr:colOff>
      <xdr:row>23</xdr:row>
      <xdr:rowOff>246185</xdr:rowOff>
    </xdr:from>
    <xdr:to>
      <xdr:col>24</xdr:col>
      <xdr:colOff>110874</xdr:colOff>
      <xdr:row>24</xdr:row>
      <xdr:rowOff>114300</xdr:rowOff>
    </xdr:to>
    <xdr:sp macro="" textlink="">
      <xdr:nvSpPr>
        <xdr:cNvPr id="173" name="Rechteck 172">
          <a:extLst>
            <a:ext uri="{FF2B5EF4-FFF2-40B4-BE49-F238E27FC236}">
              <a16:creationId xmlns:a16="http://schemas.microsoft.com/office/drawing/2014/main" id="{13F1F91B-6D01-440F-8DDC-AF375D51B762}"/>
            </a:ext>
          </a:extLst>
        </xdr:cNvPr>
        <xdr:cNvSpPr/>
      </xdr:nvSpPr>
      <xdr:spPr>
        <a:xfrm>
          <a:off x="19444375" y="5074946"/>
          <a:ext cx="1546956" cy="116593"/>
        </a:xfrm>
        <a:prstGeom prst="rect">
          <a:avLst/>
        </a:prstGeom>
        <a:solidFill>
          <a:srgbClr val="FBE7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30956</xdr:colOff>
      <xdr:row>32</xdr:row>
      <xdr:rowOff>237681</xdr:rowOff>
    </xdr:from>
    <xdr:to>
      <xdr:col>14</xdr:col>
      <xdr:colOff>30726</xdr:colOff>
      <xdr:row>32</xdr:row>
      <xdr:rowOff>283400</xdr:rowOff>
    </xdr:to>
    <xdr:sp macro="" textlink="">
      <xdr:nvSpPr>
        <xdr:cNvPr id="175" name="Rechteck: abgerundete Ecken 174">
          <a:extLst>
            <a:ext uri="{FF2B5EF4-FFF2-40B4-BE49-F238E27FC236}">
              <a16:creationId xmlns:a16="http://schemas.microsoft.com/office/drawing/2014/main" id="{642FD241-763E-4DFD-BE16-1C38D72A3932}"/>
            </a:ext>
          </a:extLst>
        </xdr:cNvPr>
        <xdr:cNvSpPr/>
      </xdr:nvSpPr>
      <xdr:spPr>
        <a:xfrm>
          <a:off x="9050146" y="6826353"/>
          <a:ext cx="1563183" cy="45719"/>
        </a:xfrm>
        <a:prstGeom prst="roundRect">
          <a:avLst>
            <a:gd name="adj" fmla="val 20776"/>
          </a:avLst>
        </a:prstGeom>
        <a:noFill/>
        <a:ln w="47625">
          <a:solidFill>
            <a:srgbClr val="D9E7D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17</xdr:col>
      <xdr:colOff>1</xdr:colOff>
      <xdr:row>32</xdr:row>
      <xdr:rowOff>233648</xdr:rowOff>
    </xdr:from>
    <xdr:to>
      <xdr:col>24</xdr:col>
      <xdr:colOff>120020</xdr:colOff>
      <xdr:row>32</xdr:row>
      <xdr:rowOff>282466</xdr:rowOff>
    </xdr:to>
    <xdr:sp macro="" textlink="">
      <xdr:nvSpPr>
        <xdr:cNvPr id="176" name="Rechteck: abgerundete Ecken 175">
          <a:extLst>
            <a:ext uri="{FF2B5EF4-FFF2-40B4-BE49-F238E27FC236}">
              <a16:creationId xmlns:a16="http://schemas.microsoft.com/office/drawing/2014/main" id="{BFFBC81D-8BED-4795-9944-1583546CD154}"/>
            </a:ext>
          </a:extLst>
        </xdr:cNvPr>
        <xdr:cNvSpPr/>
      </xdr:nvSpPr>
      <xdr:spPr>
        <a:xfrm>
          <a:off x="11738742" y="6822320"/>
          <a:ext cx="1512640" cy="48818"/>
        </a:xfrm>
        <a:prstGeom prst="roundRect">
          <a:avLst>
            <a:gd name="adj" fmla="val 20776"/>
          </a:avLst>
        </a:prstGeom>
        <a:solidFill>
          <a:srgbClr val="FBE7E5"/>
        </a:solidFill>
        <a:ln w="47625">
          <a:solidFill>
            <a:srgbClr val="F9D7D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1245394</xdr:colOff>
      <xdr:row>34</xdr:row>
      <xdr:rowOff>488540</xdr:rowOff>
    </xdr:from>
    <xdr:to>
      <xdr:col>26</xdr:col>
      <xdr:colOff>50006</xdr:colOff>
      <xdr:row>35</xdr:row>
      <xdr:rowOff>7749</xdr:rowOff>
    </xdr:to>
    <xdr:sp macro="" textlink="">
      <xdr:nvSpPr>
        <xdr:cNvPr id="193" name="Rechteck: abgerundete Ecken 192">
          <a:extLst>
            <a:ext uri="{FF2B5EF4-FFF2-40B4-BE49-F238E27FC236}">
              <a16:creationId xmlns:a16="http://schemas.microsoft.com/office/drawing/2014/main" id="{F568D7C7-3188-4EF3-A2CB-AD00994D2D1C}"/>
            </a:ext>
          </a:extLst>
        </xdr:cNvPr>
        <xdr:cNvSpPr/>
      </xdr:nvSpPr>
      <xdr:spPr>
        <a:xfrm>
          <a:off x="16443981" y="7744105"/>
          <a:ext cx="4792938" cy="82427"/>
        </a:xfrm>
        <a:prstGeom prst="roundRect">
          <a:avLst>
            <a:gd name="adj" fmla="val 50000"/>
          </a:avLst>
        </a:prstGeom>
        <a:noFill/>
        <a:ln w="88900">
          <a:solidFill>
            <a:srgbClr val="A019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15648</xdr:colOff>
      <xdr:row>22</xdr:row>
      <xdr:rowOff>447676</xdr:rowOff>
    </xdr:from>
    <xdr:to>
      <xdr:col>19</xdr:col>
      <xdr:colOff>21091</xdr:colOff>
      <xdr:row>23</xdr:row>
      <xdr:rowOff>221117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42B7C937-10C2-43B8-A827-6CD3AAD920B9}"/>
            </a:ext>
          </a:extLst>
        </xdr:cNvPr>
        <xdr:cNvSpPr/>
      </xdr:nvSpPr>
      <xdr:spPr>
        <a:xfrm>
          <a:off x="10464573" y="5076826"/>
          <a:ext cx="1329418" cy="259216"/>
        </a:xfrm>
        <a:prstGeom prst="rect">
          <a:avLst/>
        </a:prstGeom>
        <a:gradFill flip="none" rotWithShape="1">
          <a:gsLst>
            <a:gs pos="0">
              <a:srgbClr val="D9E7D1"/>
            </a:gs>
            <a:gs pos="0">
              <a:srgbClr val="D9E7D1"/>
            </a:gs>
            <a:gs pos="100000">
              <a:srgbClr val="F9D7D3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37842</xdr:colOff>
      <xdr:row>32</xdr:row>
      <xdr:rowOff>228601</xdr:rowOff>
    </xdr:from>
    <xdr:to>
      <xdr:col>19</xdr:col>
      <xdr:colOff>43285</xdr:colOff>
      <xdr:row>33</xdr:row>
      <xdr:rowOff>28785</xdr:rowOff>
    </xdr:to>
    <xdr:sp macro="" textlink="">
      <xdr:nvSpPr>
        <xdr:cNvPr id="108" name="Rechteck 107">
          <a:extLst>
            <a:ext uri="{FF2B5EF4-FFF2-40B4-BE49-F238E27FC236}">
              <a16:creationId xmlns:a16="http://schemas.microsoft.com/office/drawing/2014/main" id="{ECC36681-88AD-45DA-A1F1-CF23836618E4}"/>
            </a:ext>
          </a:extLst>
        </xdr:cNvPr>
        <xdr:cNvSpPr/>
      </xdr:nvSpPr>
      <xdr:spPr>
        <a:xfrm>
          <a:off x="10496292" y="6838951"/>
          <a:ext cx="1348468" cy="85934"/>
        </a:xfrm>
        <a:prstGeom prst="rect">
          <a:avLst/>
        </a:prstGeom>
        <a:gradFill flip="none" rotWithShape="1">
          <a:gsLst>
            <a:gs pos="0">
              <a:srgbClr val="D9E7D1"/>
            </a:gs>
            <a:gs pos="0">
              <a:srgbClr val="D9E7D1"/>
            </a:gs>
            <a:gs pos="100000">
              <a:srgbClr val="F9D7D3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26195</xdr:colOff>
      <xdr:row>8</xdr:row>
      <xdr:rowOff>64770</xdr:rowOff>
    </xdr:from>
    <xdr:to>
      <xdr:col>11</xdr:col>
      <xdr:colOff>2152</xdr:colOff>
      <xdr:row>10</xdr:row>
      <xdr:rowOff>0</xdr:rowOff>
    </xdr:to>
    <xdr:sp macro="" textlink="">
      <xdr:nvSpPr>
        <xdr:cNvPr id="122" name="Rechteck: abgerundete Ecken 121">
          <a:extLst>
            <a:ext uri="{FF2B5EF4-FFF2-40B4-BE49-F238E27FC236}">
              <a16:creationId xmlns:a16="http://schemas.microsoft.com/office/drawing/2014/main" id="{9778B5B7-466D-4BFD-8FDA-994F9123F032}"/>
            </a:ext>
          </a:extLst>
        </xdr:cNvPr>
        <xdr:cNvSpPr/>
      </xdr:nvSpPr>
      <xdr:spPr>
        <a:xfrm>
          <a:off x="8998745" y="2150745"/>
          <a:ext cx="1261832" cy="259080"/>
        </a:xfrm>
        <a:prstGeom prst="roundRect">
          <a:avLst>
            <a:gd name="adj" fmla="val 10074"/>
          </a:avLst>
        </a:prstGeom>
        <a:noFill/>
        <a:ln w="66675">
          <a:solidFill>
            <a:srgbClr val="B8B8C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25162</xdr:colOff>
      <xdr:row>8</xdr:row>
      <xdr:rowOff>70183</xdr:rowOff>
    </xdr:from>
    <xdr:to>
      <xdr:col>24</xdr:col>
      <xdr:colOff>90488</xdr:colOff>
      <xdr:row>9</xdr:row>
      <xdr:rowOff>200025</xdr:rowOff>
    </xdr:to>
    <xdr:sp macro="" textlink="">
      <xdr:nvSpPr>
        <xdr:cNvPr id="123" name="Rechteck: abgerundete Ecken 122">
          <a:extLst>
            <a:ext uri="{FF2B5EF4-FFF2-40B4-BE49-F238E27FC236}">
              <a16:creationId xmlns:a16="http://schemas.microsoft.com/office/drawing/2014/main" id="{5EEA357C-19F3-4D70-B528-0CABE3012828}"/>
            </a:ext>
          </a:extLst>
        </xdr:cNvPr>
        <xdr:cNvSpPr/>
      </xdr:nvSpPr>
      <xdr:spPr>
        <a:xfrm>
          <a:off x="10483612" y="2156158"/>
          <a:ext cx="2722801" cy="244142"/>
        </a:xfrm>
        <a:prstGeom prst="roundRect">
          <a:avLst>
            <a:gd name="adj" fmla="val 9925"/>
          </a:avLst>
        </a:prstGeom>
        <a:noFill/>
        <a:ln w="66675">
          <a:solidFill>
            <a:srgbClr val="B8B8C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14</xdr:col>
      <xdr:colOff>17972</xdr:colOff>
      <xdr:row>8</xdr:row>
      <xdr:rowOff>64768</xdr:rowOff>
    </xdr:from>
    <xdr:to>
      <xdr:col>19</xdr:col>
      <xdr:colOff>47625</xdr:colOff>
      <xdr:row>10</xdr:row>
      <xdr:rowOff>5815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C8045E3D-DA1D-4B61-9D77-C7B6A271A8AC}"/>
            </a:ext>
          </a:extLst>
        </xdr:cNvPr>
        <xdr:cNvSpPr/>
      </xdr:nvSpPr>
      <xdr:spPr>
        <a:xfrm>
          <a:off x="10574547" y="2153079"/>
          <a:ext cx="1262512" cy="379557"/>
        </a:xfrm>
        <a:prstGeom prst="rect">
          <a:avLst/>
        </a:prstGeom>
        <a:noFill/>
        <a:ln w="66675">
          <a:solidFill>
            <a:srgbClr val="E3E3E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15</xdr:col>
      <xdr:colOff>60226</xdr:colOff>
      <xdr:row>10</xdr:row>
      <xdr:rowOff>213876</xdr:rowOff>
    </xdr:from>
    <xdr:to>
      <xdr:col>17</xdr:col>
      <xdr:colOff>8929</xdr:colOff>
      <xdr:row>12</xdr:row>
      <xdr:rowOff>7434</xdr:rowOff>
    </xdr:to>
    <xdr:sp macro="" textlink="">
      <xdr:nvSpPr>
        <xdr:cNvPr id="125" name="Rechteck: abgerundete Ecken 124">
          <a:extLst>
            <a:ext uri="{FF2B5EF4-FFF2-40B4-BE49-F238E27FC236}">
              <a16:creationId xmlns:a16="http://schemas.microsoft.com/office/drawing/2014/main" id="{893659AC-CEFC-4421-9EFD-4B261CAEA49F}"/>
            </a:ext>
          </a:extLst>
        </xdr:cNvPr>
        <xdr:cNvSpPr/>
      </xdr:nvSpPr>
      <xdr:spPr>
        <a:xfrm>
          <a:off x="11161980" y="2646414"/>
          <a:ext cx="558303" cy="224382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18</xdr:col>
      <xdr:colOff>3480</xdr:colOff>
      <xdr:row>10</xdr:row>
      <xdr:rowOff>213876</xdr:rowOff>
    </xdr:from>
    <xdr:to>
      <xdr:col>20</xdr:col>
      <xdr:colOff>8242</xdr:colOff>
      <xdr:row>12</xdr:row>
      <xdr:rowOff>7434</xdr:rowOff>
    </xdr:to>
    <xdr:sp macro="" textlink="">
      <xdr:nvSpPr>
        <xdr:cNvPr id="130" name="Rechteck: abgerundete Ecken 129">
          <a:extLst>
            <a:ext uri="{FF2B5EF4-FFF2-40B4-BE49-F238E27FC236}">
              <a16:creationId xmlns:a16="http://schemas.microsoft.com/office/drawing/2014/main" id="{7685B3B8-C872-4E14-B60A-1756A630B9C7}"/>
            </a:ext>
          </a:extLst>
        </xdr:cNvPr>
        <xdr:cNvSpPr/>
      </xdr:nvSpPr>
      <xdr:spPr>
        <a:xfrm>
          <a:off x="11782242" y="2646414"/>
          <a:ext cx="555746" cy="224382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91919</xdr:colOff>
      <xdr:row>10</xdr:row>
      <xdr:rowOff>213876</xdr:rowOff>
    </xdr:from>
    <xdr:to>
      <xdr:col>15</xdr:col>
      <xdr:colOff>8929</xdr:colOff>
      <xdr:row>12</xdr:row>
      <xdr:rowOff>7434</xdr:rowOff>
    </xdr:to>
    <xdr:sp macro="" textlink="">
      <xdr:nvSpPr>
        <xdr:cNvPr id="134" name="Rechteck: abgerundete Ecken 133">
          <a:extLst>
            <a:ext uri="{FF2B5EF4-FFF2-40B4-BE49-F238E27FC236}">
              <a16:creationId xmlns:a16="http://schemas.microsoft.com/office/drawing/2014/main" id="{727328EB-80FB-44B7-A539-4A6C055AB8E3}"/>
            </a:ext>
          </a:extLst>
        </xdr:cNvPr>
        <xdr:cNvSpPr/>
      </xdr:nvSpPr>
      <xdr:spPr>
        <a:xfrm>
          <a:off x="10554765" y="2646414"/>
          <a:ext cx="555918" cy="224382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22</xdr:col>
      <xdr:colOff>33520</xdr:colOff>
      <xdr:row>10</xdr:row>
      <xdr:rowOff>216877</xdr:rowOff>
    </xdr:from>
    <xdr:to>
      <xdr:col>23</xdr:col>
      <xdr:colOff>588351</xdr:colOff>
      <xdr:row>12</xdr:row>
      <xdr:rowOff>7434</xdr:rowOff>
    </xdr:to>
    <xdr:sp macro="" textlink="">
      <xdr:nvSpPr>
        <xdr:cNvPr id="138" name="Rechteck: abgerundete Ecken 137">
          <a:extLst>
            <a:ext uri="{FF2B5EF4-FFF2-40B4-BE49-F238E27FC236}">
              <a16:creationId xmlns:a16="http://schemas.microsoft.com/office/drawing/2014/main" id="{0F7E4B82-8535-43F0-9868-FE6C6DFD74E0}"/>
            </a:ext>
          </a:extLst>
        </xdr:cNvPr>
        <xdr:cNvSpPr/>
      </xdr:nvSpPr>
      <xdr:spPr>
        <a:xfrm>
          <a:off x="12506874" y="2649415"/>
          <a:ext cx="592931" cy="221381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89549</xdr:colOff>
      <xdr:row>12</xdr:row>
      <xdr:rowOff>82438</xdr:rowOff>
    </xdr:from>
    <xdr:to>
      <xdr:col>10</xdr:col>
      <xdr:colOff>4279</xdr:colOff>
      <xdr:row>13</xdr:row>
      <xdr:rowOff>208091</xdr:rowOff>
    </xdr:to>
    <xdr:sp macro="" textlink="">
      <xdr:nvSpPr>
        <xdr:cNvPr id="145" name="Rechteck: abgerundete Ecken 144">
          <a:extLst>
            <a:ext uri="{FF2B5EF4-FFF2-40B4-BE49-F238E27FC236}">
              <a16:creationId xmlns:a16="http://schemas.microsoft.com/office/drawing/2014/main" id="{00A7CC46-742E-4784-81D3-4A5344DC393E}"/>
            </a:ext>
          </a:extLst>
        </xdr:cNvPr>
        <xdr:cNvSpPr/>
      </xdr:nvSpPr>
      <xdr:spPr>
        <a:xfrm>
          <a:off x="9670234" y="2945800"/>
          <a:ext cx="536053" cy="210645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15</xdr:col>
      <xdr:colOff>58761</xdr:colOff>
      <xdr:row>12</xdr:row>
      <xdr:rowOff>84991</xdr:rowOff>
    </xdr:from>
    <xdr:to>
      <xdr:col>17</xdr:col>
      <xdr:colOff>7464</xdr:colOff>
      <xdr:row>14</xdr:row>
      <xdr:rowOff>5967</xdr:rowOff>
    </xdr:to>
    <xdr:sp macro="" textlink="">
      <xdr:nvSpPr>
        <xdr:cNvPr id="146" name="Rechteck: abgerundete Ecken 145">
          <a:extLst>
            <a:ext uri="{FF2B5EF4-FFF2-40B4-BE49-F238E27FC236}">
              <a16:creationId xmlns:a16="http://schemas.microsoft.com/office/drawing/2014/main" id="{26F33048-27F0-4B28-B122-AAB094FD6494}"/>
            </a:ext>
          </a:extLst>
        </xdr:cNvPr>
        <xdr:cNvSpPr/>
      </xdr:nvSpPr>
      <xdr:spPr>
        <a:xfrm>
          <a:off x="11160515" y="2948353"/>
          <a:ext cx="558303" cy="216983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18</xdr:col>
      <xdr:colOff>2015</xdr:colOff>
      <xdr:row>12</xdr:row>
      <xdr:rowOff>84991</xdr:rowOff>
    </xdr:from>
    <xdr:to>
      <xdr:col>20</xdr:col>
      <xdr:colOff>6777</xdr:colOff>
      <xdr:row>14</xdr:row>
      <xdr:rowOff>5967</xdr:rowOff>
    </xdr:to>
    <xdr:sp macro="" textlink="">
      <xdr:nvSpPr>
        <xdr:cNvPr id="147" name="Rechteck: abgerundete Ecken 146">
          <a:extLst>
            <a:ext uri="{FF2B5EF4-FFF2-40B4-BE49-F238E27FC236}">
              <a16:creationId xmlns:a16="http://schemas.microsoft.com/office/drawing/2014/main" id="{A9B6BDDB-0BF1-49A5-BA38-93D2FC9BB1E1}"/>
            </a:ext>
          </a:extLst>
        </xdr:cNvPr>
        <xdr:cNvSpPr/>
      </xdr:nvSpPr>
      <xdr:spPr>
        <a:xfrm>
          <a:off x="11780777" y="2948353"/>
          <a:ext cx="555746" cy="216983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90454</xdr:colOff>
      <xdr:row>12</xdr:row>
      <xdr:rowOff>84991</xdr:rowOff>
    </xdr:from>
    <xdr:to>
      <xdr:col>15</xdr:col>
      <xdr:colOff>7464</xdr:colOff>
      <xdr:row>14</xdr:row>
      <xdr:rowOff>5967</xdr:rowOff>
    </xdr:to>
    <xdr:sp macro="" textlink="">
      <xdr:nvSpPr>
        <xdr:cNvPr id="148" name="Rechteck: abgerundete Ecken 147">
          <a:extLst>
            <a:ext uri="{FF2B5EF4-FFF2-40B4-BE49-F238E27FC236}">
              <a16:creationId xmlns:a16="http://schemas.microsoft.com/office/drawing/2014/main" id="{CCA69513-5DEA-4683-A698-4ACC4CE579CA}"/>
            </a:ext>
          </a:extLst>
        </xdr:cNvPr>
        <xdr:cNvSpPr/>
      </xdr:nvSpPr>
      <xdr:spPr>
        <a:xfrm>
          <a:off x="10553300" y="2948353"/>
          <a:ext cx="555918" cy="216983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23</xdr:col>
      <xdr:colOff>2747</xdr:colOff>
      <xdr:row>12</xdr:row>
      <xdr:rowOff>81328</xdr:rowOff>
    </xdr:from>
    <xdr:to>
      <xdr:col>24</xdr:col>
      <xdr:colOff>732</xdr:colOff>
      <xdr:row>14</xdr:row>
      <xdr:rowOff>5968</xdr:rowOff>
    </xdr:to>
    <xdr:sp macro="" textlink="">
      <xdr:nvSpPr>
        <xdr:cNvPr id="149" name="Rechteck: abgerundete Ecken 148">
          <a:extLst>
            <a:ext uri="{FF2B5EF4-FFF2-40B4-BE49-F238E27FC236}">
              <a16:creationId xmlns:a16="http://schemas.microsoft.com/office/drawing/2014/main" id="{124A274A-12A6-4C65-89FF-AF231D76A775}"/>
            </a:ext>
          </a:extLst>
        </xdr:cNvPr>
        <xdr:cNvSpPr/>
      </xdr:nvSpPr>
      <xdr:spPr>
        <a:xfrm>
          <a:off x="12514201" y="2944690"/>
          <a:ext cx="590000" cy="220647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90830</xdr:colOff>
      <xdr:row>15</xdr:row>
      <xdr:rowOff>1912</xdr:rowOff>
    </xdr:from>
    <xdr:to>
      <xdr:col>10</xdr:col>
      <xdr:colOff>5560</xdr:colOff>
      <xdr:row>16</xdr:row>
      <xdr:rowOff>1543</xdr:rowOff>
    </xdr:to>
    <xdr:sp macro="" textlink="">
      <xdr:nvSpPr>
        <xdr:cNvPr id="194" name="Rechteck: abgerundete Ecken 193">
          <a:extLst>
            <a:ext uri="{FF2B5EF4-FFF2-40B4-BE49-F238E27FC236}">
              <a16:creationId xmlns:a16="http://schemas.microsoft.com/office/drawing/2014/main" id="{096C0002-BC48-43C9-A189-A4BC4C9B9D55}"/>
            </a:ext>
          </a:extLst>
        </xdr:cNvPr>
        <xdr:cNvSpPr/>
      </xdr:nvSpPr>
      <xdr:spPr>
        <a:xfrm>
          <a:off x="9671515" y="3246274"/>
          <a:ext cx="536053" cy="210646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15</xdr:col>
      <xdr:colOff>60042</xdr:colOff>
      <xdr:row>14</xdr:row>
      <xdr:rowOff>80595</xdr:rowOff>
    </xdr:from>
    <xdr:to>
      <xdr:col>17</xdr:col>
      <xdr:colOff>8745</xdr:colOff>
      <xdr:row>16</xdr:row>
      <xdr:rowOff>5861</xdr:rowOff>
    </xdr:to>
    <xdr:sp macro="" textlink="">
      <xdr:nvSpPr>
        <xdr:cNvPr id="195" name="Rechteck: abgerundete Ecken 194">
          <a:extLst>
            <a:ext uri="{FF2B5EF4-FFF2-40B4-BE49-F238E27FC236}">
              <a16:creationId xmlns:a16="http://schemas.microsoft.com/office/drawing/2014/main" id="{CF54F584-C965-4DFF-A927-F901916FFA32}"/>
            </a:ext>
          </a:extLst>
        </xdr:cNvPr>
        <xdr:cNvSpPr/>
      </xdr:nvSpPr>
      <xdr:spPr>
        <a:xfrm>
          <a:off x="11161796" y="3239964"/>
          <a:ext cx="558303" cy="221274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18</xdr:col>
      <xdr:colOff>3296</xdr:colOff>
      <xdr:row>14</xdr:row>
      <xdr:rowOff>80595</xdr:rowOff>
    </xdr:from>
    <xdr:to>
      <xdr:col>20</xdr:col>
      <xdr:colOff>8058</xdr:colOff>
      <xdr:row>16</xdr:row>
      <xdr:rowOff>5861</xdr:rowOff>
    </xdr:to>
    <xdr:sp macro="" textlink="">
      <xdr:nvSpPr>
        <xdr:cNvPr id="196" name="Rechteck: abgerundete Ecken 195">
          <a:extLst>
            <a:ext uri="{FF2B5EF4-FFF2-40B4-BE49-F238E27FC236}">
              <a16:creationId xmlns:a16="http://schemas.microsoft.com/office/drawing/2014/main" id="{FD82D000-C97C-4E65-A662-8D0D53AC2310}"/>
            </a:ext>
          </a:extLst>
        </xdr:cNvPr>
        <xdr:cNvSpPr/>
      </xdr:nvSpPr>
      <xdr:spPr>
        <a:xfrm>
          <a:off x="11782058" y="3239964"/>
          <a:ext cx="555746" cy="221274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91735</xdr:colOff>
      <xdr:row>14</xdr:row>
      <xdr:rowOff>80595</xdr:rowOff>
    </xdr:from>
    <xdr:to>
      <xdr:col>15</xdr:col>
      <xdr:colOff>8745</xdr:colOff>
      <xdr:row>16</xdr:row>
      <xdr:rowOff>5861</xdr:rowOff>
    </xdr:to>
    <xdr:sp macro="" textlink="">
      <xdr:nvSpPr>
        <xdr:cNvPr id="197" name="Rechteck: abgerundete Ecken 196">
          <a:extLst>
            <a:ext uri="{FF2B5EF4-FFF2-40B4-BE49-F238E27FC236}">
              <a16:creationId xmlns:a16="http://schemas.microsoft.com/office/drawing/2014/main" id="{3A6C0F2C-43C1-41D6-9C09-58D5A29CD3D1}"/>
            </a:ext>
          </a:extLst>
        </xdr:cNvPr>
        <xdr:cNvSpPr/>
      </xdr:nvSpPr>
      <xdr:spPr>
        <a:xfrm>
          <a:off x="10554581" y="3239964"/>
          <a:ext cx="555918" cy="221274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22</xdr:col>
      <xdr:colOff>33336</xdr:colOff>
      <xdr:row>14</xdr:row>
      <xdr:rowOff>82131</xdr:rowOff>
    </xdr:from>
    <xdr:to>
      <xdr:col>23</xdr:col>
      <xdr:colOff>588167</xdr:colOff>
      <xdr:row>16</xdr:row>
      <xdr:rowOff>7504</xdr:rowOff>
    </xdr:to>
    <xdr:sp macro="" textlink="">
      <xdr:nvSpPr>
        <xdr:cNvPr id="198" name="Rechteck: abgerundete Ecken 197">
          <a:extLst>
            <a:ext uri="{FF2B5EF4-FFF2-40B4-BE49-F238E27FC236}">
              <a16:creationId xmlns:a16="http://schemas.microsoft.com/office/drawing/2014/main" id="{B30A9D65-6BC2-425D-A3BE-123FDA9050BB}"/>
            </a:ext>
          </a:extLst>
        </xdr:cNvPr>
        <xdr:cNvSpPr/>
      </xdr:nvSpPr>
      <xdr:spPr>
        <a:xfrm>
          <a:off x="12506690" y="3241500"/>
          <a:ext cx="592931" cy="221381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90853</xdr:colOff>
      <xdr:row>16</xdr:row>
      <xdr:rowOff>82509</xdr:rowOff>
    </xdr:from>
    <xdr:to>
      <xdr:col>10</xdr:col>
      <xdr:colOff>4396</xdr:colOff>
      <xdr:row>17</xdr:row>
      <xdr:rowOff>208163</xdr:rowOff>
    </xdr:to>
    <xdr:sp macro="" textlink="">
      <xdr:nvSpPr>
        <xdr:cNvPr id="204" name="Rechteck: abgerundete Ecken 203">
          <a:extLst>
            <a:ext uri="{FF2B5EF4-FFF2-40B4-BE49-F238E27FC236}">
              <a16:creationId xmlns:a16="http://schemas.microsoft.com/office/drawing/2014/main" id="{8CAA462F-5D91-4475-8976-794A15F0CB92}"/>
            </a:ext>
          </a:extLst>
        </xdr:cNvPr>
        <xdr:cNvSpPr/>
      </xdr:nvSpPr>
      <xdr:spPr>
        <a:xfrm>
          <a:off x="9671538" y="3537886"/>
          <a:ext cx="534866" cy="210646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15</xdr:col>
      <xdr:colOff>60042</xdr:colOff>
      <xdr:row>16</xdr:row>
      <xdr:rowOff>82061</xdr:rowOff>
    </xdr:from>
    <xdr:to>
      <xdr:col>17</xdr:col>
      <xdr:colOff>8745</xdr:colOff>
      <xdr:row>18</xdr:row>
      <xdr:rowOff>2828</xdr:rowOff>
    </xdr:to>
    <xdr:sp macro="" textlink="">
      <xdr:nvSpPr>
        <xdr:cNvPr id="205" name="Rechteck: abgerundete Ecken 204">
          <a:extLst>
            <a:ext uri="{FF2B5EF4-FFF2-40B4-BE49-F238E27FC236}">
              <a16:creationId xmlns:a16="http://schemas.microsoft.com/office/drawing/2014/main" id="{A338D376-7F10-427A-AED2-3CA1FF867EE1}"/>
            </a:ext>
          </a:extLst>
        </xdr:cNvPr>
        <xdr:cNvSpPr/>
      </xdr:nvSpPr>
      <xdr:spPr>
        <a:xfrm>
          <a:off x="11161796" y="3537438"/>
          <a:ext cx="558303" cy="216775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18</xdr:col>
      <xdr:colOff>3296</xdr:colOff>
      <xdr:row>16</xdr:row>
      <xdr:rowOff>82061</xdr:rowOff>
    </xdr:from>
    <xdr:to>
      <xdr:col>20</xdr:col>
      <xdr:colOff>8058</xdr:colOff>
      <xdr:row>18</xdr:row>
      <xdr:rowOff>2828</xdr:rowOff>
    </xdr:to>
    <xdr:sp macro="" textlink="">
      <xdr:nvSpPr>
        <xdr:cNvPr id="206" name="Rechteck: abgerundete Ecken 205">
          <a:extLst>
            <a:ext uri="{FF2B5EF4-FFF2-40B4-BE49-F238E27FC236}">
              <a16:creationId xmlns:a16="http://schemas.microsoft.com/office/drawing/2014/main" id="{49992065-8413-400E-96D0-C17E61EA6560}"/>
            </a:ext>
          </a:extLst>
        </xdr:cNvPr>
        <xdr:cNvSpPr/>
      </xdr:nvSpPr>
      <xdr:spPr>
        <a:xfrm>
          <a:off x="11782058" y="3537438"/>
          <a:ext cx="555746" cy="216775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91735</xdr:colOff>
      <xdr:row>16</xdr:row>
      <xdr:rowOff>82061</xdr:rowOff>
    </xdr:from>
    <xdr:to>
      <xdr:col>15</xdr:col>
      <xdr:colOff>8745</xdr:colOff>
      <xdr:row>18</xdr:row>
      <xdr:rowOff>2828</xdr:rowOff>
    </xdr:to>
    <xdr:sp macro="" textlink="">
      <xdr:nvSpPr>
        <xdr:cNvPr id="207" name="Rechteck: abgerundete Ecken 206">
          <a:extLst>
            <a:ext uri="{FF2B5EF4-FFF2-40B4-BE49-F238E27FC236}">
              <a16:creationId xmlns:a16="http://schemas.microsoft.com/office/drawing/2014/main" id="{62247178-7CB2-4D99-BEB3-72B5182B556B}"/>
            </a:ext>
          </a:extLst>
        </xdr:cNvPr>
        <xdr:cNvSpPr/>
      </xdr:nvSpPr>
      <xdr:spPr>
        <a:xfrm>
          <a:off x="10554581" y="3537438"/>
          <a:ext cx="555918" cy="216775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22</xdr:col>
      <xdr:colOff>33336</xdr:colOff>
      <xdr:row>17</xdr:row>
      <xdr:rowOff>71</xdr:rowOff>
    </xdr:from>
    <xdr:to>
      <xdr:col>23</xdr:col>
      <xdr:colOff>588167</xdr:colOff>
      <xdr:row>18</xdr:row>
      <xdr:rowOff>2931</xdr:rowOff>
    </xdr:to>
    <xdr:sp macro="" textlink="">
      <xdr:nvSpPr>
        <xdr:cNvPr id="208" name="Rechteck: abgerundete Ecken 207">
          <a:extLst>
            <a:ext uri="{FF2B5EF4-FFF2-40B4-BE49-F238E27FC236}">
              <a16:creationId xmlns:a16="http://schemas.microsoft.com/office/drawing/2014/main" id="{FFFDFEE0-A903-4F7C-A48C-AD30F650930B}"/>
            </a:ext>
          </a:extLst>
        </xdr:cNvPr>
        <xdr:cNvSpPr/>
      </xdr:nvSpPr>
      <xdr:spPr>
        <a:xfrm>
          <a:off x="12506690" y="3540440"/>
          <a:ext cx="592931" cy="213876"/>
        </a:xfrm>
        <a:prstGeom prst="roundRect">
          <a:avLst/>
        </a:prstGeom>
        <a:noFill/>
        <a:ln w="12700">
          <a:solidFill>
            <a:srgbClr val="7671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81094</xdr:colOff>
      <xdr:row>8</xdr:row>
      <xdr:rowOff>38099</xdr:rowOff>
    </xdr:from>
    <xdr:to>
      <xdr:col>19</xdr:col>
      <xdr:colOff>514471</xdr:colOff>
      <xdr:row>9</xdr:row>
      <xdr:rowOff>240820</xdr:rowOff>
    </xdr:to>
    <xdr:sp macro="" textlink="">
      <xdr:nvSpPr>
        <xdr:cNvPr id="7" name="Rechteck 6">
          <a:extLst>
            <a:ext uri="{FF2B5EF4-FFF2-40B4-BE49-F238E27FC236}">
              <a16:creationId xmlns:a16="http://schemas.microsoft.com/office/drawing/2014/main" id="{C31C1CA8-7125-48AB-9A09-671D7AF25A58}"/>
            </a:ext>
          </a:extLst>
        </xdr:cNvPr>
        <xdr:cNvSpPr/>
      </xdr:nvSpPr>
      <xdr:spPr>
        <a:xfrm>
          <a:off x="10530019" y="2124074"/>
          <a:ext cx="1776402" cy="317021"/>
        </a:xfrm>
        <a:prstGeom prst="rect">
          <a:avLst/>
        </a:prstGeom>
        <a:solidFill>
          <a:srgbClr val="B8B8C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49519</xdr:colOff>
      <xdr:row>8</xdr:row>
      <xdr:rowOff>10735</xdr:rowOff>
    </xdr:from>
    <xdr:to>
      <xdr:col>16</xdr:col>
      <xdr:colOff>274656</xdr:colOff>
      <xdr:row>9</xdr:row>
      <xdr:rowOff>118973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32783F31-D0B5-4367-B47A-F71B038CD581}"/>
            </a:ext>
          </a:extLst>
        </xdr:cNvPr>
        <xdr:cNvSpPr txBox="1"/>
      </xdr:nvSpPr>
      <xdr:spPr>
        <a:xfrm>
          <a:off x="10534639" y="2106235"/>
          <a:ext cx="952847" cy="222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0">
              <a:solidFill>
                <a:srgbClr val="3A3838"/>
              </a:solidFill>
              <a:latin typeface="Bahnschrift" panose="020B0502040204020203" pitchFamily="34" charset="0"/>
            </a:rPr>
            <a:t>Punkte</a:t>
          </a:r>
        </a:p>
      </xdr:txBody>
    </xdr:sp>
    <xdr:clientData/>
  </xdr:twoCellAnchor>
  <xdr:twoCellAnchor>
    <xdr:from>
      <xdr:col>5</xdr:col>
      <xdr:colOff>44757</xdr:colOff>
      <xdr:row>8</xdr:row>
      <xdr:rowOff>18353</xdr:rowOff>
    </xdr:from>
    <xdr:to>
      <xdr:col>9</xdr:col>
      <xdr:colOff>307994</xdr:colOff>
      <xdr:row>9</xdr:row>
      <xdr:rowOff>126591</xdr:rowOff>
    </xdr:to>
    <xdr:sp macro="" textlink="">
      <xdr:nvSpPr>
        <xdr:cNvPr id="109" name="Textfeld 108">
          <a:extLst>
            <a:ext uri="{FF2B5EF4-FFF2-40B4-BE49-F238E27FC236}">
              <a16:creationId xmlns:a16="http://schemas.microsoft.com/office/drawing/2014/main" id="{5726A8E7-F85D-4E65-801A-1D0E88A6251F}"/>
            </a:ext>
          </a:extLst>
        </xdr:cNvPr>
        <xdr:cNvSpPr txBox="1"/>
      </xdr:nvSpPr>
      <xdr:spPr>
        <a:xfrm>
          <a:off x="9074457" y="2113853"/>
          <a:ext cx="933797" cy="222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0">
              <a:solidFill>
                <a:srgbClr val="3A3838"/>
              </a:solidFill>
              <a:latin typeface="Bahnschrift" panose="020B0502040204020203" pitchFamily="34" charset="0"/>
            </a:rPr>
            <a:t>Fälle</a:t>
          </a:r>
        </a:p>
      </xdr:txBody>
    </xdr:sp>
    <xdr:clientData/>
  </xdr:twoCellAnchor>
  <xdr:twoCellAnchor>
    <xdr:from>
      <xdr:col>6</xdr:col>
      <xdr:colOff>35232</xdr:colOff>
      <xdr:row>22</xdr:row>
      <xdr:rowOff>428625</xdr:rowOff>
    </xdr:from>
    <xdr:to>
      <xdr:col>14</xdr:col>
      <xdr:colOff>219075</xdr:colOff>
      <xdr:row>23</xdr:row>
      <xdr:rowOff>219075</xdr:rowOff>
    </xdr:to>
    <xdr:sp macro="" textlink="">
      <xdr:nvSpPr>
        <xdr:cNvPr id="117" name="Textfeld 116">
          <a:extLst>
            <a:ext uri="{FF2B5EF4-FFF2-40B4-BE49-F238E27FC236}">
              <a16:creationId xmlns:a16="http://schemas.microsoft.com/office/drawing/2014/main" id="{90F278B7-0658-43CF-B7BD-80F87AAD25F3}"/>
            </a:ext>
          </a:extLst>
        </xdr:cNvPr>
        <xdr:cNvSpPr txBox="1"/>
      </xdr:nvSpPr>
      <xdr:spPr>
        <a:xfrm>
          <a:off x="9083982" y="4981575"/>
          <a:ext cx="1698318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0">
              <a:solidFill>
                <a:srgbClr val="3A3838"/>
              </a:solidFill>
              <a:latin typeface="Bahnschrift" panose="020B0502040204020203" pitchFamily="34" charset="0"/>
            </a:rPr>
            <a:t>Reserve</a:t>
          </a:r>
          <a:r>
            <a:rPr lang="de-DE" sz="1400" b="1" baseline="0">
              <a:solidFill>
                <a:srgbClr val="3A3838"/>
              </a:solidFill>
              <a:latin typeface="Bahnschrift Light" panose="020B0502040204020203" pitchFamily="34" charset="0"/>
            </a:rPr>
            <a:t> </a:t>
          </a:r>
          <a:r>
            <a:rPr lang="de-DE" sz="1000" b="0" baseline="0">
              <a:solidFill>
                <a:schemeClr val="accent6">
                  <a:lumMod val="75000"/>
                </a:schemeClr>
              </a:solidFill>
              <a:latin typeface="Bahnschrift Light" panose="020B0502040204020203" pitchFamily="34" charset="0"/>
            </a:rPr>
            <a:t>(Punkte)</a:t>
          </a:r>
          <a:endParaRPr lang="de-DE" sz="1000" b="0">
            <a:solidFill>
              <a:schemeClr val="accent6">
                <a:lumMod val="75000"/>
              </a:schemeClr>
            </a:solidFill>
            <a:latin typeface="Bahnschrift Light" panose="020B0502040204020203" pitchFamily="34" charset="0"/>
          </a:endParaRPr>
        </a:p>
      </xdr:txBody>
    </xdr:sp>
    <xdr:clientData/>
  </xdr:twoCellAnchor>
  <xdr:twoCellAnchor>
    <xdr:from>
      <xdr:col>17</xdr:col>
      <xdr:colOff>22242</xdr:colOff>
      <xdr:row>22</xdr:row>
      <xdr:rowOff>431225</xdr:rowOff>
    </xdr:from>
    <xdr:to>
      <xdr:col>24</xdr:col>
      <xdr:colOff>28575</xdr:colOff>
      <xdr:row>23</xdr:row>
      <xdr:rowOff>221675</xdr:rowOff>
    </xdr:to>
    <xdr:sp macro="" textlink="">
      <xdr:nvSpPr>
        <xdr:cNvPr id="119" name="Textfeld 118">
          <a:extLst>
            <a:ext uri="{FF2B5EF4-FFF2-40B4-BE49-F238E27FC236}">
              <a16:creationId xmlns:a16="http://schemas.microsoft.com/office/drawing/2014/main" id="{F5B4F4A9-E80C-4E2B-893D-43E2EB77DA64}"/>
            </a:ext>
          </a:extLst>
        </xdr:cNvPr>
        <xdr:cNvSpPr txBox="1"/>
      </xdr:nvSpPr>
      <xdr:spPr>
        <a:xfrm>
          <a:off x="11747517" y="4946075"/>
          <a:ext cx="1396983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0" baseline="0">
              <a:solidFill>
                <a:srgbClr val="3A3838"/>
              </a:solidFill>
              <a:latin typeface="Bahnschrift" panose="020B0502040204020203" pitchFamily="34" charset="0"/>
            </a:rPr>
            <a:t>Einbehalt</a:t>
          </a:r>
          <a:r>
            <a:rPr lang="de-DE" sz="1400" b="1" baseline="0">
              <a:solidFill>
                <a:srgbClr val="3A3838"/>
              </a:solidFill>
              <a:latin typeface="Bahnschrift Light" panose="020B0502040204020203" pitchFamily="34" charset="0"/>
            </a:rPr>
            <a:t> </a:t>
          </a:r>
          <a:r>
            <a:rPr lang="de-DE" sz="1000" b="0" baseline="0">
              <a:solidFill>
                <a:srgbClr val="C00000"/>
              </a:solidFill>
              <a:latin typeface="Bahnschrift Light" panose="020B0502040204020203" pitchFamily="34" charset="0"/>
            </a:rPr>
            <a:t>(ca. €)</a:t>
          </a:r>
          <a:endParaRPr lang="de-DE" sz="1000" b="0">
            <a:solidFill>
              <a:srgbClr val="C00000"/>
            </a:solidFill>
            <a:latin typeface="Bahnschrift Light" panose="020B0502040204020203" pitchFamily="34" charset="0"/>
          </a:endParaRPr>
        </a:p>
      </xdr:txBody>
    </xdr:sp>
    <xdr:clientData/>
  </xdr:twoCellAnchor>
  <xdr:twoCellAnchor>
    <xdr:from>
      <xdr:col>5</xdr:col>
      <xdr:colOff>20052</xdr:colOff>
      <xdr:row>8</xdr:row>
      <xdr:rowOff>74297</xdr:rowOff>
    </xdr:from>
    <xdr:to>
      <xdr:col>11</xdr:col>
      <xdr:colOff>3687</xdr:colOff>
      <xdr:row>9</xdr:row>
      <xdr:rowOff>190500</xdr:rowOff>
    </xdr:to>
    <xdr:sp macro="" textlink="">
      <xdr:nvSpPr>
        <xdr:cNvPr id="120" name="Rechteck: abgerundete Ecken 119">
          <a:extLst>
            <a:ext uri="{FF2B5EF4-FFF2-40B4-BE49-F238E27FC236}">
              <a16:creationId xmlns:a16="http://schemas.microsoft.com/office/drawing/2014/main" id="{859D3F6F-454A-4F78-804D-1840695FEA30}"/>
            </a:ext>
          </a:extLst>
        </xdr:cNvPr>
        <xdr:cNvSpPr/>
      </xdr:nvSpPr>
      <xdr:spPr>
        <a:xfrm>
          <a:off x="8992602" y="2160272"/>
          <a:ext cx="1269510" cy="230503"/>
        </a:xfrm>
        <a:prstGeom prst="roundRect">
          <a:avLst>
            <a:gd name="adj" fmla="val 10074"/>
          </a:avLst>
        </a:prstGeom>
        <a:noFill/>
        <a:ln w="66675">
          <a:solidFill>
            <a:srgbClr val="B8B8C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17173</xdr:colOff>
      <xdr:row>8</xdr:row>
      <xdr:rowOff>74294</xdr:rowOff>
    </xdr:from>
    <xdr:to>
      <xdr:col>24</xdr:col>
      <xdr:colOff>82499</xdr:colOff>
      <xdr:row>9</xdr:row>
      <xdr:rowOff>190500</xdr:rowOff>
    </xdr:to>
    <xdr:sp macro="" textlink="">
      <xdr:nvSpPr>
        <xdr:cNvPr id="121" name="Rechteck: abgerundete Ecken 120">
          <a:extLst>
            <a:ext uri="{FF2B5EF4-FFF2-40B4-BE49-F238E27FC236}">
              <a16:creationId xmlns:a16="http://schemas.microsoft.com/office/drawing/2014/main" id="{246CEF29-EE91-433E-AB72-2D467622EDB0}"/>
            </a:ext>
          </a:extLst>
        </xdr:cNvPr>
        <xdr:cNvSpPr/>
      </xdr:nvSpPr>
      <xdr:spPr>
        <a:xfrm>
          <a:off x="10475623" y="2160269"/>
          <a:ext cx="2722801" cy="230506"/>
        </a:xfrm>
        <a:prstGeom prst="roundRect">
          <a:avLst>
            <a:gd name="adj" fmla="val 9925"/>
          </a:avLst>
        </a:prstGeom>
        <a:noFill/>
        <a:ln w="66675">
          <a:solidFill>
            <a:srgbClr val="B8B8C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73105</xdr:colOff>
      <xdr:row>8</xdr:row>
      <xdr:rowOff>47624</xdr:rowOff>
    </xdr:from>
    <xdr:to>
      <xdr:col>19</xdr:col>
      <xdr:colOff>506482</xdr:colOff>
      <xdr:row>10</xdr:row>
      <xdr:rowOff>12220</xdr:rowOff>
    </xdr:to>
    <xdr:sp macro="" textlink="">
      <xdr:nvSpPr>
        <xdr:cNvPr id="124" name="Rechteck 123">
          <a:extLst>
            <a:ext uri="{FF2B5EF4-FFF2-40B4-BE49-F238E27FC236}">
              <a16:creationId xmlns:a16="http://schemas.microsoft.com/office/drawing/2014/main" id="{0746204B-DC08-4A8F-B8A5-E6C69A2DA503}"/>
            </a:ext>
          </a:extLst>
        </xdr:cNvPr>
        <xdr:cNvSpPr/>
      </xdr:nvSpPr>
      <xdr:spPr>
        <a:xfrm>
          <a:off x="10531555" y="2133599"/>
          <a:ext cx="1776402" cy="288446"/>
        </a:xfrm>
        <a:prstGeom prst="rect">
          <a:avLst/>
        </a:prstGeom>
        <a:solidFill>
          <a:srgbClr val="B8B8C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41530</xdr:colOff>
      <xdr:row>8</xdr:row>
      <xdr:rowOff>20260</xdr:rowOff>
    </xdr:from>
    <xdr:to>
      <xdr:col>16</xdr:col>
      <xdr:colOff>266667</xdr:colOff>
      <xdr:row>9</xdr:row>
      <xdr:rowOff>128498</xdr:rowOff>
    </xdr:to>
    <xdr:sp macro="" textlink="">
      <xdr:nvSpPr>
        <xdr:cNvPr id="126" name="Textfeld 125">
          <a:extLst>
            <a:ext uri="{FF2B5EF4-FFF2-40B4-BE49-F238E27FC236}">
              <a16:creationId xmlns:a16="http://schemas.microsoft.com/office/drawing/2014/main" id="{C4EA0890-64F8-4120-8404-3996F268DA2A}"/>
            </a:ext>
          </a:extLst>
        </xdr:cNvPr>
        <xdr:cNvSpPr txBox="1"/>
      </xdr:nvSpPr>
      <xdr:spPr>
        <a:xfrm>
          <a:off x="10499980" y="2106235"/>
          <a:ext cx="949037" cy="222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0">
              <a:solidFill>
                <a:srgbClr val="3A3838"/>
              </a:solidFill>
              <a:latin typeface="Bahnschrift" panose="020B0502040204020203" pitchFamily="34" charset="0"/>
            </a:rPr>
            <a:t>Punkte</a:t>
          </a:r>
        </a:p>
      </xdr:txBody>
    </xdr:sp>
    <xdr:clientData/>
  </xdr:twoCellAnchor>
  <xdr:twoCellAnchor>
    <xdr:from>
      <xdr:col>13</xdr:col>
      <xdr:colOff>10026</xdr:colOff>
      <xdr:row>10</xdr:row>
      <xdr:rowOff>13938</xdr:rowOff>
    </xdr:from>
    <xdr:to>
      <xdr:col>24</xdr:col>
      <xdr:colOff>92927</xdr:colOff>
      <xdr:row>19</xdr:row>
      <xdr:rowOff>116758</xdr:rowOff>
    </xdr:to>
    <xdr:sp macro="" textlink="">
      <xdr:nvSpPr>
        <xdr:cNvPr id="107" name="Rechteck 106">
          <a:extLst>
            <a:ext uri="{FF2B5EF4-FFF2-40B4-BE49-F238E27FC236}">
              <a16:creationId xmlns:a16="http://schemas.microsoft.com/office/drawing/2014/main" id="{31B261E1-B9A7-4FD8-BF6F-F0B0EF274F96}"/>
            </a:ext>
          </a:extLst>
        </xdr:cNvPr>
        <xdr:cNvSpPr/>
      </xdr:nvSpPr>
      <xdr:spPr>
        <a:xfrm>
          <a:off x="10482513" y="2430280"/>
          <a:ext cx="2739875" cy="1516531"/>
        </a:xfrm>
        <a:prstGeom prst="rect">
          <a:avLst/>
        </a:prstGeom>
        <a:noFill/>
        <a:ln w="53975">
          <a:solidFill>
            <a:srgbClr val="EEEEF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19049</xdr:colOff>
      <xdr:row>10</xdr:row>
      <xdr:rowOff>19050</xdr:rowOff>
    </xdr:from>
    <xdr:to>
      <xdr:col>10</xdr:col>
      <xdr:colOff>94020</xdr:colOff>
      <xdr:row>19</xdr:row>
      <xdr:rowOff>113684</xdr:rowOff>
    </xdr:to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5C2DE2CC-AB3C-45D0-AD93-D53F3028B96F}"/>
            </a:ext>
          </a:extLst>
        </xdr:cNvPr>
        <xdr:cNvSpPr/>
      </xdr:nvSpPr>
      <xdr:spPr>
        <a:xfrm>
          <a:off x="8991599" y="2428875"/>
          <a:ext cx="1265596" cy="1504334"/>
        </a:xfrm>
        <a:prstGeom prst="rect">
          <a:avLst/>
        </a:prstGeom>
        <a:noFill/>
        <a:ln w="53975">
          <a:solidFill>
            <a:srgbClr val="EEEEF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36870</xdr:colOff>
      <xdr:row>24</xdr:row>
      <xdr:rowOff>6458</xdr:rowOff>
    </xdr:from>
    <xdr:to>
      <xdr:col>14</xdr:col>
      <xdr:colOff>21506</xdr:colOff>
      <xdr:row>32</xdr:row>
      <xdr:rowOff>195912</xdr:rowOff>
    </xdr:to>
    <xdr:sp macro="" textlink="">
      <xdr:nvSpPr>
        <xdr:cNvPr id="170" name="Rechteck 169">
          <a:extLst>
            <a:ext uri="{FF2B5EF4-FFF2-40B4-BE49-F238E27FC236}">
              <a16:creationId xmlns:a16="http://schemas.microsoft.com/office/drawing/2014/main" id="{9765D16B-B88E-4FD2-B501-757ABB3A61E9}"/>
            </a:ext>
          </a:extLst>
        </xdr:cNvPr>
        <xdr:cNvSpPr/>
      </xdr:nvSpPr>
      <xdr:spPr>
        <a:xfrm>
          <a:off x="16684913" y="5083697"/>
          <a:ext cx="1566615" cy="1547802"/>
        </a:xfrm>
        <a:prstGeom prst="rect">
          <a:avLst/>
        </a:prstGeom>
        <a:noFill/>
        <a:ln w="60325">
          <a:solidFill>
            <a:srgbClr val="E4EED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16</xdr:col>
      <xdr:colOff>539262</xdr:colOff>
      <xdr:row>23</xdr:row>
      <xdr:rowOff>241528</xdr:rowOff>
    </xdr:from>
    <xdr:to>
      <xdr:col>24</xdr:col>
      <xdr:colOff>118241</xdr:colOff>
      <xdr:row>32</xdr:row>
      <xdr:rowOff>204108</xdr:rowOff>
    </xdr:to>
    <xdr:sp macro="" textlink="">
      <xdr:nvSpPr>
        <xdr:cNvPr id="174" name="Rechteck 173">
          <a:extLst>
            <a:ext uri="{FF2B5EF4-FFF2-40B4-BE49-F238E27FC236}">
              <a16:creationId xmlns:a16="http://schemas.microsoft.com/office/drawing/2014/main" id="{2D28D810-FE97-490A-A093-EF48F6A2715E}"/>
            </a:ext>
          </a:extLst>
        </xdr:cNvPr>
        <xdr:cNvSpPr/>
      </xdr:nvSpPr>
      <xdr:spPr>
        <a:xfrm>
          <a:off x="11724333" y="5248957"/>
          <a:ext cx="1517997" cy="1575026"/>
        </a:xfrm>
        <a:prstGeom prst="rect">
          <a:avLst/>
        </a:prstGeom>
        <a:noFill/>
        <a:ln w="44450">
          <a:solidFill>
            <a:srgbClr val="FBE7E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23</xdr:col>
      <xdr:colOff>76201</xdr:colOff>
      <xdr:row>8</xdr:row>
      <xdr:rowOff>104775</xdr:rowOff>
    </xdr:from>
    <xdr:to>
      <xdr:col>23</xdr:col>
      <xdr:colOff>552451</xdr:colOff>
      <xdr:row>9</xdr:row>
      <xdr:rowOff>171450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F3E5167C-2E66-42FF-8023-739D0DD6C8B9}"/>
            </a:ext>
          </a:extLst>
        </xdr:cNvPr>
        <xdr:cNvSpPr txBox="1"/>
      </xdr:nvSpPr>
      <xdr:spPr>
        <a:xfrm>
          <a:off x="12525376" y="2190750"/>
          <a:ext cx="4762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0">
              <a:solidFill>
                <a:srgbClr val="3A3838"/>
              </a:solidFill>
              <a:latin typeface="Bahnschrift Light" panose="020B0502040204020203" pitchFamily="34" charset="0"/>
            </a:rPr>
            <a:t>oder</a:t>
          </a:r>
        </a:p>
      </xdr:txBody>
    </xdr:sp>
    <xdr:clientData/>
  </xdr:twoCellAnchor>
  <xdr:twoCellAnchor>
    <xdr:from>
      <xdr:col>28</xdr:col>
      <xdr:colOff>476250</xdr:colOff>
      <xdr:row>10</xdr:row>
      <xdr:rowOff>171450</xdr:rowOff>
    </xdr:from>
    <xdr:to>
      <xdr:col>33</xdr:col>
      <xdr:colOff>500538</xdr:colOff>
      <xdr:row>31</xdr:row>
      <xdr:rowOff>7479</xdr:rowOff>
    </xdr:to>
    <xdr:pic>
      <xdr:nvPicPr>
        <xdr:cNvPr id="347" name="Grafik 346">
          <a:extLst>
            <a:ext uri="{FF2B5EF4-FFF2-40B4-BE49-F238E27FC236}">
              <a16:creationId xmlns:a16="http://schemas.microsoft.com/office/drawing/2014/main" id="{B0B9C3BE-7840-4CBD-A8A1-E1F028EDCC0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alphaModFix amt="9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2609850"/>
          <a:ext cx="3567588" cy="38365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0</xdr:colOff>
      <xdr:row>4</xdr:row>
      <xdr:rowOff>0</xdr:rowOff>
    </xdr:from>
    <xdr:ext cx="369585" cy="409575"/>
    <xdr:pic>
      <xdr:nvPicPr>
        <xdr:cNvPr id="2" name="Grafik 1">
          <a:extLst>
            <a:ext uri="{FF2B5EF4-FFF2-40B4-BE49-F238E27FC236}">
              <a16:creationId xmlns:a16="http://schemas.microsoft.com/office/drawing/2014/main" id="{3E2BE394-DDC7-43B9-B466-4898F74FCA9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alphaModFix amt="47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8543925"/>
          <a:ext cx="36958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F8E21-02CA-4D14-A656-8F7B257BB5EA}">
  <dimension ref="A1:CG127"/>
  <sheetViews>
    <sheetView tabSelected="1" zoomScaleNormal="100" workbookViewId="0">
      <selection activeCell="J12" sqref="J12"/>
    </sheetView>
  </sheetViews>
  <sheetFormatPr baseColWidth="10" defaultRowHeight="15" x14ac:dyDescent="0.25"/>
  <cols>
    <col min="1" max="2" width="11.7109375" customWidth="1"/>
    <col min="3" max="3" width="12.5703125" customWidth="1"/>
    <col min="4" max="4" width="18.85546875" customWidth="1"/>
    <col min="5" max="5" width="2.85546875" customWidth="1"/>
    <col min="6" max="6" width="0.7109375" customWidth="1"/>
    <col min="7" max="7" width="1.140625" customWidth="1"/>
    <col min="8" max="8" width="6.7109375" customWidth="1"/>
    <col min="9" max="9" width="1.42578125" customWidth="1"/>
    <col min="10" max="10" width="7.85546875" customWidth="1"/>
    <col min="11" max="11" width="1.42578125" customWidth="1"/>
    <col min="12" max="12" width="0.42578125" customWidth="1"/>
    <col min="13" max="13" width="1.42578125" customWidth="1"/>
    <col min="14" max="14" width="1.7109375" customWidth="1"/>
    <col min="15" max="15" width="8.140625" customWidth="1"/>
    <col min="16" max="16" width="1" customWidth="1"/>
    <col min="17" max="17" width="8.140625" customWidth="1"/>
    <col min="18" max="18" width="1" customWidth="1"/>
    <col min="19" max="19" width="0.140625" customWidth="1"/>
    <col min="20" max="20" width="8.140625" customWidth="1"/>
    <col min="21" max="21" width="0.5703125" customWidth="1"/>
    <col min="22" max="22" width="1.5703125" customWidth="1"/>
    <col min="23" max="23" width="0.5703125" customWidth="1"/>
    <col min="24" max="24" width="8.85546875" customWidth="1"/>
    <col min="25" max="25" width="1.85546875" customWidth="1"/>
    <col min="26" max="26" width="2.5703125" customWidth="1"/>
    <col min="27" max="27" width="4" customWidth="1"/>
    <col min="28" max="28" width="13.140625" customWidth="1"/>
    <col min="29" max="29" width="8.85546875" customWidth="1"/>
    <col min="30" max="30" width="9.7109375" customWidth="1"/>
    <col min="31" max="31" width="11.7109375" customWidth="1"/>
  </cols>
  <sheetData>
    <row r="1" spans="1:85" ht="45" customHeight="1" x14ac:dyDescent="0.25">
      <c r="A1" s="230"/>
      <c r="B1" s="301" t="s">
        <v>70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</row>
    <row r="2" spans="1:85" ht="5.25" customHeight="1" x14ac:dyDescent="0.25">
      <c r="A2" s="54"/>
      <c r="B2" s="54"/>
      <c r="C2" s="54"/>
      <c r="D2" s="54"/>
      <c r="E2" s="54"/>
      <c r="F2" s="54"/>
      <c r="G2" s="54"/>
      <c r="H2" s="55"/>
      <c r="I2" s="55"/>
      <c r="J2" s="55"/>
      <c r="K2" s="56"/>
      <c r="L2" s="56"/>
      <c r="M2" s="57"/>
      <c r="N2" s="57"/>
      <c r="O2" s="57"/>
      <c r="P2" s="57"/>
      <c r="Q2" s="57"/>
      <c r="R2" s="57"/>
      <c r="S2" s="57"/>
      <c r="T2" s="57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</row>
    <row r="3" spans="1:85" ht="42.75" customHeight="1" x14ac:dyDescent="0.25">
      <c r="A3" s="300"/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  <c r="AJ3" s="300"/>
      <c r="AK3" s="300"/>
      <c r="AL3" s="300"/>
      <c r="AM3" s="300"/>
      <c r="AN3" s="300"/>
      <c r="AO3" s="300"/>
      <c r="AP3" s="300"/>
      <c r="AQ3" s="300"/>
      <c r="AR3" s="300"/>
      <c r="AS3" s="300"/>
      <c r="AT3" s="300"/>
      <c r="AU3" s="300"/>
      <c r="AV3" s="300"/>
      <c r="AW3" s="300"/>
      <c r="AX3" s="300"/>
      <c r="AY3" s="300"/>
      <c r="AZ3" s="300"/>
      <c r="BA3" s="300"/>
      <c r="BB3" s="300"/>
      <c r="BC3" s="300"/>
      <c r="BD3" s="300"/>
      <c r="BE3" s="300"/>
      <c r="BF3" s="300"/>
      <c r="BG3" s="300"/>
      <c r="BH3" s="300"/>
      <c r="BI3" s="300"/>
      <c r="BJ3" s="300"/>
      <c r="BK3" s="300"/>
      <c r="BL3" s="300"/>
      <c r="BM3" s="300"/>
      <c r="BN3" s="300"/>
      <c r="BO3" s="300"/>
      <c r="BP3" s="300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</row>
    <row r="4" spans="1:85" ht="17.25" customHeight="1" x14ac:dyDescent="0.25">
      <c r="A4" s="300"/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300"/>
      <c r="AY4" s="300"/>
      <c r="AZ4" s="300"/>
      <c r="BA4" s="300"/>
      <c r="BB4" s="300"/>
      <c r="BC4" s="300"/>
      <c r="BD4" s="300"/>
      <c r="BE4" s="300"/>
      <c r="BF4" s="300"/>
      <c r="BG4" s="300"/>
      <c r="BH4" s="300"/>
      <c r="BI4" s="300"/>
      <c r="BJ4" s="300"/>
      <c r="BK4" s="300"/>
      <c r="BL4" s="300"/>
      <c r="BM4" s="300"/>
      <c r="BN4" s="300"/>
      <c r="BO4" s="300"/>
      <c r="BP4" s="300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</row>
    <row r="5" spans="1:85" ht="50.25" customHeight="1" x14ac:dyDescent="0.4">
      <c r="A5" s="300"/>
      <c r="B5" s="300"/>
      <c r="C5" s="300"/>
      <c r="D5" s="300"/>
      <c r="E5" s="307" t="s">
        <v>68</v>
      </c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300"/>
      <c r="BF5" s="300"/>
      <c r="BG5" s="300"/>
      <c r="BH5" s="300"/>
      <c r="BI5" s="300"/>
      <c r="BJ5" s="300"/>
      <c r="BK5" s="300"/>
      <c r="BL5" s="300"/>
      <c r="BM5" s="300"/>
      <c r="BN5" s="300"/>
      <c r="BO5" s="300"/>
      <c r="BP5" s="300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</row>
    <row r="6" spans="1:85" ht="0.75" customHeight="1" x14ac:dyDescent="0.25">
      <c r="A6" s="300"/>
      <c r="B6" s="300"/>
      <c r="C6" s="300"/>
      <c r="D6" s="300"/>
      <c r="E6" s="252"/>
      <c r="F6" s="252"/>
      <c r="G6" s="252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300"/>
      <c r="AB6" s="300"/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  <c r="AN6" s="300"/>
      <c r="AO6" s="300"/>
      <c r="AP6" s="300"/>
      <c r="AQ6" s="300"/>
      <c r="AR6" s="300"/>
      <c r="AS6" s="300"/>
      <c r="AT6" s="300"/>
      <c r="AU6" s="300"/>
      <c r="AV6" s="300"/>
      <c r="AW6" s="300"/>
      <c r="AX6" s="300"/>
      <c r="AY6" s="300"/>
      <c r="AZ6" s="300"/>
      <c r="BA6" s="300"/>
      <c r="BB6" s="300"/>
      <c r="BC6" s="300"/>
      <c r="BD6" s="300"/>
      <c r="BE6" s="300"/>
      <c r="BF6" s="300"/>
      <c r="BG6" s="300"/>
      <c r="BH6" s="300"/>
      <c r="BI6" s="300"/>
      <c r="BJ6" s="300"/>
      <c r="BK6" s="300"/>
      <c r="BL6" s="300"/>
      <c r="BM6" s="300"/>
      <c r="BN6" s="300"/>
      <c r="BO6" s="300"/>
      <c r="BP6" s="300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</row>
    <row r="7" spans="1:85" ht="10.5" customHeight="1" x14ac:dyDescent="0.25">
      <c r="A7" s="300"/>
      <c r="B7" s="300"/>
      <c r="C7" s="300"/>
      <c r="D7" s="300"/>
      <c r="E7" s="249"/>
      <c r="F7" s="249"/>
      <c r="G7" s="249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249"/>
      <c r="Z7" s="249"/>
      <c r="AA7" s="300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0"/>
      <c r="AN7" s="300"/>
      <c r="AO7" s="300"/>
      <c r="AP7" s="300"/>
      <c r="AQ7" s="300"/>
      <c r="AR7" s="300"/>
      <c r="AS7" s="300"/>
      <c r="AT7" s="300"/>
      <c r="AU7" s="300"/>
      <c r="AV7" s="300"/>
      <c r="AW7" s="300"/>
      <c r="AX7" s="300"/>
      <c r="AY7" s="300"/>
      <c r="AZ7" s="300"/>
      <c r="BA7" s="300"/>
      <c r="BB7" s="300"/>
      <c r="BC7" s="300"/>
      <c r="BD7" s="300"/>
      <c r="BE7" s="300"/>
      <c r="BF7" s="300"/>
      <c r="BG7" s="300"/>
      <c r="BH7" s="300"/>
      <c r="BI7" s="300"/>
      <c r="BJ7" s="300"/>
      <c r="BK7" s="300"/>
      <c r="BL7" s="300"/>
      <c r="BM7" s="300"/>
      <c r="BN7" s="300"/>
      <c r="BO7" s="300"/>
      <c r="BP7" s="300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</row>
    <row r="8" spans="1:85" ht="15" customHeight="1" x14ac:dyDescent="0.25">
      <c r="A8" s="300"/>
      <c r="B8" s="300"/>
      <c r="C8" s="300"/>
      <c r="D8" s="300"/>
      <c r="E8" s="249"/>
      <c r="F8" s="249"/>
      <c r="G8" s="249"/>
      <c r="H8" s="249"/>
      <c r="I8" s="249"/>
      <c r="J8" s="249"/>
      <c r="K8" s="249"/>
      <c r="L8" s="249"/>
      <c r="M8" s="268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300"/>
      <c r="AB8" s="300"/>
      <c r="AC8" s="300"/>
      <c r="AD8" s="300"/>
      <c r="AE8" s="300"/>
      <c r="AF8" s="300"/>
      <c r="AG8" s="300"/>
      <c r="AH8" s="300"/>
      <c r="AI8" s="300"/>
      <c r="AJ8" s="300"/>
      <c r="AK8" s="300"/>
      <c r="AL8" s="300"/>
      <c r="AM8" s="300"/>
      <c r="AN8" s="300"/>
      <c r="AO8" s="300"/>
      <c r="AP8" s="300"/>
      <c r="AQ8" s="300"/>
      <c r="AR8" s="300"/>
      <c r="AS8" s="300"/>
      <c r="AT8" s="300"/>
      <c r="AU8" s="300"/>
      <c r="AV8" s="300"/>
      <c r="AW8" s="300"/>
      <c r="AX8" s="300"/>
      <c r="AY8" s="300"/>
      <c r="AZ8" s="300"/>
      <c r="BA8" s="300"/>
      <c r="BB8" s="300"/>
      <c r="BC8" s="300"/>
      <c r="BD8" s="300"/>
      <c r="BE8" s="300"/>
      <c r="BF8" s="300"/>
      <c r="BG8" s="300"/>
      <c r="BH8" s="300"/>
      <c r="BI8" s="300"/>
      <c r="BJ8" s="300"/>
      <c r="BK8" s="300"/>
      <c r="BL8" s="300"/>
      <c r="BM8" s="300"/>
      <c r="BN8" s="300"/>
      <c r="BO8" s="300"/>
      <c r="BP8" s="300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</row>
    <row r="9" spans="1:85" ht="9" customHeight="1" x14ac:dyDescent="0.25">
      <c r="A9" s="300"/>
      <c r="B9" s="300"/>
      <c r="C9" s="300"/>
      <c r="D9" s="300"/>
      <c r="E9" s="268"/>
      <c r="F9" s="272"/>
      <c r="G9" s="286" t="s">
        <v>69</v>
      </c>
      <c r="H9" s="303"/>
      <c r="I9" s="303"/>
      <c r="J9" s="303"/>
      <c r="K9" s="303"/>
      <c r="L9" s="303"/>
      <c r="M9" s="287"/>
      <c r="N9" s="286"/>
      <c r="O9" s="303" t="s">
        <v>57</v>
      </c>
      <c r="P9" s="303"/>
      <c r="Q9" s="303"/>
      <c r="R9" s="303"/>
      <c r="S9" s="303"/>
      <c r="T9" s="303"/>
      <c r="U9" s="303"/>
      <c r="V9" s="303"/>
      <c r="W9" s="303"/>
      <c r="X9" s="311"/>
      <c r="Y9" s="290"/>
      <c r="Z9" s="268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  <c r="AO9" s="300"/>
      <c r="AP9" s="300"/>
      <c r="AQ9" s="300"/>
      <c r="AR9" s="300"/>
      <c r="AS9" s="300"/>
      <c r="AT9" s="300"/>
      <c r="AU9" s="300"/>
      <c r="AV9" s="300"/>
      <c r="AW9" s="300"/>
      <c r="AX9" s="300"/>
      <c r="AY9" s="300"/>
      <c r="AZ9" s="300"/>
      <c r="BA9" s="300"/>
      <c r="BB9" s="300"/>
      <c r="BC9" s="300"/>
      <c r="BD9" s="300"/>
      <c r="BE9" s="300"/>
      <c r="BF9" s="300"/>
      <c r="BG9" s="300"/>
      <c r="BH9" s="300"/>
      <c r="BI9" s="300"/>
      <c r="BJ9" s="300"/>
      <c r="BK9" s="300"/>
      <c r="BL9" s="300"/>
      <c r="BM9" s="300"/>
      <c r="BN9" s="300"/>
      <c r="BO9" s="300"/>
      <c r="BP9" s="300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</row>
    <row r="10" spans="1:85" ht="16.5" customHeight="1" x14ac:dyDescent="0.25">
      <c r="A10" s="300"/>
      <c r="B10" s="300"/>
      <c r="C10" s="300"/>
      <c r="D10" s="300"/>
      <c r="E10" s="268"/>
      <c r="F10" s="272"/>
      <c r="G10" s="286"/>
      <c r="H10" s="303"/>
      <c r="I10" s="303"/>
      <c r="J10" s="303"/>
      <c r="K10" s="303"/>
      <c r="L10" s="303"/>
      <c r="M10" s="287"/>
      <c r="N10" s="286"/>
      <c r="O10" s="304"/>
      <c r="P10" s="304"/>
      <c r="Q10" s="304"/>
      <c r="R10" s="304"/>
      <c r="S10" s="304"/>
      <c r="T10" s="304"/>
      <c r="U10" s="304"/>
      <c r="V10" s="304"/>
      <c r="W10" s="304"/>
      <c r="X10" s="311"/>
      <c r="Y10" s="290"/>
      <c r="Z10" s="268"/>
      <c r="AA10" s="300"/>
      <c r="AB10" s="300"/>
      <c r="AC10" s="300"/>
      <c r="AD10" s="300"/>
      <c r="AE10" s="300"/>
      <c r="AF10" s="300"/>
      <c r="AG10" s="300"/>
      <c r="AH10" s="300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0"/>
      <c r="AU10" s="300"/>
      <c r="AV10" s="300"/>
      <c r="AW10" s="300"/>
      <c r="AX10" s="300"/>
      <c r="AY10" s="300"/>
      <c r="AZ10" s="300"/>
      <c r="BA10" s="300"/>
      <c r="BB10" s="300"/>
      <c r="BC10" s="300"/>
      <c r="BD10" s="300"/>
      <c r="BE10" s="300"/>
      <c r="BF10" s="300"/>
      <c r="BG10" s="300"/>
      <c r="BH10" s="300"/>
      <c r="BI10" s="300"/>
      <c r="BJ10" s="300"/>
      <c r="BK10" s="300"/>
      <c r="BL10" s="300"/>
      <c r="BM10" s="300"/>
      <c r="BN10" s="300"/>
      <c r="BO10" s="300"/>
      <c r="BP10" s="300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</row>
    <row r="11" spans="1:85" ht="17.25" customHeight="1" x14ac:dyDescent="0.25">
      <c r="A11" s="300"/>
      <c r="B11" s="300"/>
      <c r="C11" s="300"/>
      <c r="D11" s="300"/>
      <c r="E11" s="268"/>
      <c r="F11" s="275"/>
      <c r="G11" s="275"/>
      <c r="H11" s="273"/>
      <c r="I11" s="274"/>
      <c r="J11" s="275"/>
      <c r="K11" s="275"/>
      <c r="L11" s="275"/>
      <c r="M11" s="268"/>
      <c r="N11" s="277"/>
      <c r="O11" s="279" t="s">
        <v>3</v>
      </c>
      <c r="P11" s="279"/>
      <c r="Q11" s="279" t="s">
        <v>5</v>
      </c>
      <c r="R11" s="280"/>
      <c r="S11" s="279"/>
      <c r="T11" s="279" t="s">
        <v>4</v>
      </c>
      <c r="U11" s="281"/>
      <c r="V11" s="281"/>
      <c r="W11" s="281"/>
      <c r="X11" s="279" t="s">
        <v>66</v>
      </c>
      <c r="Y11" s="278"/>
      <c r="Z11" s="268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300"/>
      <c r="AO11" s="300"/>
      <c r="AP11" s="300"/>
      <c r="AQ11" s="300"/>
      <c r="AR11" s="300"/>
      <c r="AS11" s="300"/>
      <c r="AT11" s="300"/>
      <c r="AU11" s="300"/>
      <c r="AV11" s="300"/>
      <c r="AW11" s="300"/>
      <c r="AX11" s="300"/>
      <c r="AY11" s="300"/>
      <c r="AZ11" s="300"/>
      <c r="BA11" s="300"/>
      <c r="BB11" s="300"/>
      <c r="BC11" s="300"/>
      <c r="BD11" s="300"/>
      <c r="BE11" s="300"/>
      <c r="BF11" s="300"/>
      <c r="BG11" s="300"/>
      <c r="BH11" s="300"/>
      <c r="BI11" s="300"/>
      <c r="BJ11" s="300"/>
      <c r="BK11" s="300"/>
      <c r="BL11" s="300"/>
      <c r="BM11" s="300"/>
      <c r="BN11" s="300"/>
      <c r="BO11" s="300"/>
      <c r="BP11" s="300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</row>
    <row r="12" spans="1:85" ht="16.5" customHeight="1" x14ac:dyDescent="0.25">
      <c r="A12" s="300"/>
      <c r="B12" s="300"/>
      <c r="C12" s="300"/>
      <c r="D12" s="300"/>
      <c r="E12" s="268"/>
      <c r="F12" s="275"/>
      <c r="G12" s="275"/>
      <c r="H12" s="281" t="s">
        <v>18</v>
      </c>
      <c r="I12" s="276"/>
      <c r="J12" s="283">
        <v>0</v>
      </c>
      <c r="K12" s="284"/>
      <c r="L12" s="284"/>
      <c r="M12" s="288"/>
      <c r="N12" s="277"/>
      <c r="O12" s="283">
        <v>0</v>
      </c>
      <c r="P12" s="281"/>
      <c r="Q12" s="283">
        <v>0</v>
      </c>
      <c r="R12" s="281"/>
      <c r="S12" s="285"/>
      <c r="T12" s="283">
        <v>0</v>
      </c>
      <c r="U12" s="281"/>
      <c r="V12" s="281"/>
      <c r="W12" s="281"/>
      <c r="X12" s="283">
        <v>0</v>
      </c>
      <c r="Y12" s="275"/>
      <c r="Z12" s="268"/>
      <c r="AA12" s="300"/>
      <c r="AB12" s="300"/>
      <c r="AC12" s="300"/>
      <c r="AD12" s="300"/>
      <c r="AE12" s="300"/>
      <c r="AF12" s="300"/>
      <c r="AG12" s="300"/>
      <c r="AH12" s="300"/>
      <c r="AI12" s="300"/>
      <c r="AJ12" s="300"/>
      <c r="AK12" s="300"/>
      <c r="AL12" s="300"/>
      <c r="AM12" s="300"/>
      <c r="AN12" s="300"/>
      <c r="AO12" s="300"/>
      <c r="AP12" s="300"/>
      <c r="AQ12" s="300"/>
      <c r="AR12" s="300"/>
      <c r="AS12" s="300"/>
      <c r="AT12" s="300"/>
      <c r="AU12" s="300"/>
      <c r="AV12" s="300"/>
      <c r="AW12" s="300"/>
      <c r="AX12" s="300"/>
      <c r="AY12" s="300"/>
      <c r="AZ12" s="300"/>
      <c r="BA12" s="300"/>
      <c r="BB12" s="300"/>
      <c r="BC12" s="300"/>
      <c r="BD12" s="300"/>
      <c r="BE12" s="300"/>
      <c r="BF12" s="300"/>
      <c r="BG12" s="300"/>
      <c r="BH12" s="300"/>
      <c r="BI12" s="300"/>
      <c r="BJ12" s="300"/>
      <c r="BK12" s="300"/>
      <c r="BL12" s="300"/>
      <c r="BM12" s="300"/>
      <c r="BN12" s="300"/>
      <c r="BO12" s="300"/>
      <c r="BP12" s="300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</row>
    <row r="13" spans="1:85" ht="6.75" customHeight="1" x14ac:dyDescent="0.25">
      <c r="A13" s="300"/>
      <c r="B13" s="300"/>
      <c r="C13" s="300"/>
      <c r="D13" s="300"/>
      <c r="E13" s="268"/>
      <c r="F13" s="275"/>
      <c r="G13" s="275"/>
      <c r="H13" s="282"/>
      <c r="I13" s="276"/>
      <c r="J13" s="284"/>
      <c r="K13" s="284"/>
      <c r="L13" s="284"/>
      <c r="M13" s="288"/>
      <c r="N13" s="277"/>
      <c r="O13" s="284"/>
      <c r="P13" s="284"/>
      <c r="Q13" s="284"/>
      <c r="R13" s="284"/>
      <c r="S13" s="284"/>
      <c r="T13" s="284"/>
      <c r="U13" s="281"/>
      <c r="V13" s="284"/>
      <c r="W13" s="281"/>
      <c r="X13" s="284"/>
      <c r="Y13" s="275"/>
      <c r="Z13" s="268"/>
      <c r="AA13" s="300"/>
      <c r="AB13" s="300"/>
      <c r="AC13" s="300"/>
      <c r="AD13" s="300"/>
      <c r="AE13" s="300"/>
      <c r="AF13" s="300"/>
      <c r="AG13" s="300"/>
      <c r="AH13" s="300"/>
      <c r="AI13" s="300"/>
      <c r="AJ13" s="300"/>
      <c r="AK13" s="300"/>
      <c r="AL13" s="300"/>
      <c r="AM13" s="300"/>
      <c r="AN13" s="300"/>
      <c r="AO13" s="300"/>
      <c r="AP13" s="300"/>
      <c r="AQ13" s="300"/>
      <c r="AR13" s="300"/>
      <c r="AS13" s="300"/>
      <c r="AT13" s="300"/>
      <c r="AU13" s="300"/>
      <c r="AV13" s="300"/>
      <c r="AW13" s="300"/>
      <c r="AX13" s="300"/>
      <c r="AY13" s="300"/>
      <c r="AZ13" s="300"/>
      <c r="BA13" s="300"/>
      <c r="BB13" s="300"/>
      <c r="BC13" s="300"/>
      <c r="BD13" s="300"/>
      <c r="BE13" s="300"/>
      <c r="BF13" s="300"/>
      <c r="BG13" s="300"/>
      <c r="BH13" s="300"/>
      <c r="BI13" s="300"/>
      <c r="BJ13" s="300"/>
      <c r="BK13" s="300"/>
      <c r="BL13" s="300"/>
      <c r="BM13" s="300"/>
      <c r="BN13" s="300"/>
      <c r="BO13" s="300"/>
      <c r="BP13" s="300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</row>
    <row r="14" spans="1:85" ht="16.5" customHeight="1" x14ac:dyDescent="0.25">
      <c r="A14" s="300"/>
      <c r="B14" s="300"/>
      <c r="C14" s="300"/>
      <c r="D14" s="300"/>
      <c r="E14" s="268"/>
      <c r="F14" s="275"/>
      <c r="G14" s="275"/>
      <c r="H14" s="281" t="s">
        <v>20</v>
      </c>
      <c r="I14" s="276"/>
      <c r="J14" s="283">
        <v>0</v>
      </c>
      <c r="K14" s="284"/>
      <c r="L14" s="284"/>
      <c r="M14" s="288"/>
      <c r="N14" s="277"/>
      <c r="O14" s="283">
        <v>0</v>
      </c>
      <c r="P14" s="281"/>
      <c r="Q14" s="283">
        <v>0</v>
      </c>
      <c r="R14" s="281"/>
      <c r="S14" s="285"/>
      <c r="T14" s="283">
        <v>0</v>
      </c>
      <c r="U14" s="281"/>
      <c r="V14" s="281"/>
      <c r="W14" s="281"/>
      <c r="X14" s="283">
        <v>0</v>
      </c>
      <c r="Y14" s="275"/>
      <c r="Z14" s="268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  <c r="AQ14" s="300"/>
      <c r="AR14" s="300"/>
      <c r="AS14" s="300"/>
      <c r="AT14" s="300"/>
      <c r="AU14" s="300"/>
      <c r="AV14" s="300"/>
      <c r="AW14" s="300"/>
      <c r="AX14" s="300"/>
      <c r="AY14" s="300"/>
      <c r="AZ14" s="300"/>
      <c r="BA14" s="300"/>
      <c r="BB14" s="300"/>
      <c r="BC14" s="300"/>
      <c r="BD14" s="300"/>
      <c r="BE14" s="300"/>
      <c r="BF14" s="300"/>
      <c r="BG14" s="300"/>
      <c r="BH14" s="300"/>
      <c r="BI14" s="300"/>
      <c r="BJ14" s="300"/>
      <c r="BK14" s="300"/>
      <c r="BL14" s="300"/>
      <c r="BM14" s="300"/>
      <c r="BN14" s="300"/>
      <c r="BO14" s="300"/>
      <c r="BP14" s="300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</row>
    <row r="15" spans="1:85" ht="6.75" customHeight="1" x14ac:dyDescent="0.25">
      <c r="A15" s="300"/>
      <c r="B15" s="300"/>
      <c r="C15" s="300"/>
      <c r="D15" s="300"/>
      <c r="E15" s="268"/>
      <c r="F15" s="275"/>
      <c r="G15" s="275"/>
      <c r="H15" s="282"/>
      <c r="I15" s="275"/>
      <c r="J15" s="284"/>
      <c r="K15" s="284"/>
      <c r="L15" s="284"/>
      <c r="M15" s="288"/>
      <c r="N15" s="277"/>
      <c r="O15" s="284"/>
      <c r="P15" s="284"/>
      <c r="Q15" s="284"/>
      <c r="R15" s="284"/>
      <c r="S15" s="284"/>
      <c r="T15" s="284"/>
      <c r="U15" s="281"/>
      <c r="V15" s="284"/>
      <c r="W15" s="281"/>
      <c r="X15" s="284"/>
      <c r="Y15" s="275"/>
      <c r="Z15" s="268"/>
      <c r="AA15" s="300"/>
      <c r="AB15" s="300"/>
      <c r="AC15" s="300"/>
      <c r="AD15" s="300"/>
      <c r="AE15" s="300"/>
      <c r="AF15" s="300"/>
      <c r="AG15" s="300"/>
      <c r="AH15" s="300"/>
      <c r="AI15" s="300"/>
      <c r="AJ15" s="300"/>
      <c r="AK15" s="300"/>
      <c r="AL15" s="300"/>
      <c r="AM15" s="300"/>
      <c r="AN15" s="300"/>
      <c r="AO15" s="300"/>
      <c r="AP15" s="300"/>
      <c r="AQ15" s="300"/>
      <c r="AR15" s="300"/>
      <c r="AS15" s="300"/>
      <c r="AT15" s="300"/>
      <c r="AU15" s="300"/>
      <c r="AV15" s="300"/>
      <c r="AW15" s="300"/>
      <c r="AX15" s="300"/>
      <c r="AY15" s="300"/>
      <c r="AZ15" s="300"/>
      <c r="BA15" s="300"/>
      <c r="BB15" s="300"/>
      <c r="BC15" s="300"/>
      <c r="BD15" s="300"/>
      <c r="BE15" s="300"/>
      <c r="BF15" s="300"/>
      <c r="BG15" s="300"/>
      <c r="BH15" s="300"/>
      <c r="BI15" s="300"/>
      <c r="BJ15" s="300"/>
      <c r="BK15" s="300"/>
      <c r="BL15" s="300"/>
      <c r="BM15" s="300"/>
      <c r="BN15" s="300"/>
      <c r="BO15" s="300"/>
      <c r="BP15" s="300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</row>
    <row r="16" spans="1:85" ht="16.5" customHeight="1" x14ac:dyDescent="0.25">
      <c r="A16" s="300"/>
      <c r="B16" s="300"/>
      <c r="C16" s="300"/>
      <c r="D16" s="300"/>
      <c r="E16" s="268"/>
      <c r="F16" s="275"/>
      <c r="G16" s="275"/>
      <c r="H16" s="281" t="s">
        <v>19</v>
      </c>
      <c r="I16" s="276"/>
      <c r="J16" s="283">
        <v>0</v>
      </c>
      <c r="K16" s="284"/>
      <c r="L16" s="284"/>
      <c r="M16" s="288"/>
      <c r="N16" s="277"/>
      <c r="O16" s="283">
        <v>0</v>
      </c>
      <c r="P16" s="281"/>
      <c r="Q16" s="283">
        <v>0</v>
      </c>
      <c r="R16" s="281"/>
      <c r="S16" s="285"/>
      <c r="T16" s="283">
        <v>0</v>
      </c>
      <c r="U16" s="281"/>
      <c r="V16" s="281"/>
      <c r="W16" s="281"/>
      <c r="X16" s="283">
        <v>0</v>
      </c>
      <c r="Y16" s="275"/>
      <c r="Z16" s="268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300"/>
      <c r="AN16" s="300"/>
      <c r="AO16" s="300"/>
      <c r="AP16" s="300"/>
      <c r="AQ16" s="300"/>
      <c r="AR16" s="300"/>
      <c r="AS16" s="300"/>
      <c r="AT16" s="300"/>
      <c r="AU16" s="300"/>
      <c r="AV16" s="300"/>
      <c r="AW16" s="300"/>
      <c r="AX16" s="300"/>
      <c r="AY16" s="300"/>
      <c r="AZ16" s="300"/>
      <c r="BA16" s="300"/>
      <c r="BB16" s="300"/>
      <c r="BC16" s="300"/>
      <c r="BD16" s="300"/>
      <c r="BE16" s="300"/>
      <c r="BF16" s="300"/>
      <c r="BG16" s="300"/>
      <c r="BH16" s="300"/>
      <c r="BI16" s="300"/>
      <c r="BJ16" s="300"/>
      <c r="BK16" s="300"/>
      <c r="BL16" s="300"/>
      <c r="BM16" s="300"/>
      <c r="BN16" s="300"/>
      <c r="BO16" s="300"/>
      <c r="BP16" s="300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</row>
    <row r="17" spans="1:85" ht="6.75" customHeight="1" x14ac:dyDescent="0.25">
      <c r="A17" s="300"/>
      <c r="B17" s="300"/>
      <c r="C17" s="300"/>
      <c r="D17" s="300"/>
      <c r="E17" s="268"/>
      <c r="F17" s="275"/>
      <c r="G17" s="275"/>
      <c r="H17" s="282"/>
      <c r="I17" s="275"/>
      <c r="J17" s="284"/>
      <c r="K17" s="284"/>
      <c r="L17" s="284"/>
      <c r="M17" s="288"/>
      <c r="N17" s="277"/>
      <c r="O17" s="284"/>
      <c r="P17" s="284"/>
      <c r="Q17" s="284"/>
      <c r="R17" s="284"/>
      <c r="S17" s="284"/>
      <c r="T17" s="284"/>
      <c r="U17" s="281"/>
      <c r="V17" s="284"/>
      <c r="W17" s="281"/>
      <c r="X17" s="284"/>
      <c r="Y17" s="275"/>
      <c r="Z17" s="268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  <c r="AP17" s="300"/>
      <c r="AQ17" s="300"/>
      <c r="AR17" s="300"/>
      <c r="AS17" s="300"/>
      <c r="AT17" s="300"/>
      <c r="AU17" s="300"/>
      <c r="AV17" s="300"/>
      <c r="AW17" s="300"/>
      <c r="AX17" s="300"/>
      <c r="AY17" s="300"/>
      <c r="AZ17" s="300"/>
      <c r="BA17" s="300"/>
      <c r="BB17" s="300"/>
      <c r="BC17" s="300"/>
      <c r="BD17" s="300"/>
      <c r="BE17" s="300"/>
      <c r="BF17" s="300"/>
      <c r="BG17" s="300"/>
      <c r="BH17" s="300"/>
      <c r="BI17" s="300"/>
      <c r="BJ17" s="300"/>
      <c r="BK17" s="300"/>
      <c r="BL17" s="300"/>
      <c r="BM17" s="300"/>
      <c r="BN17" s="300"/>
      <c r="BO17" s="300"/>
      <c r="BP17" s="300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</row>
    <row r="18" spans="1:85" ht="16.5" customHeight="1" x14ac:dyDescent="0.25">
      <c r="A18" s="300"/>
      <c r="B18" s="300"/>
      <c r="C18" s="300"/>
      <c r="D18" s="300"/>
      <c r="E18" s="268"/>
      <c r="F18" s="275"/>
      <c r="G18" s="275"/>
      <c r="H18" s="281" t="s">
        <v>21</v>
      </c>
      <c r="I18" s="276"/>
      <c r="J18" s="283">
        <v>0</v>
      </c>
      <c r="K18" s="284"/>
      <c r="L18" s="284"/>
      <c r="M18" s="288"/>
      <c r="N18" s="277"/>
      <c r="O18" s="283">
        <v>0</v>
      </c>
      <c r="P18" s="281"/>
      <c r="Q18" s="283">
        <v>0</v>
      </c>
      <c r="R18" s="281"/>
      <c r="S18" s="285"/>
      <c r="T18" s="283">
        <v>0</v>
      </c>
      <c r="U18" s="281"/>
      <c r="V18" s="281"/>
      <c r="W18" s="281"/>
      <c r="X18" s="283">
        <v>0</v>
      </c>
      <c r="Y18" s="275"/>
      <c r="Z18" s="268"/>
      <c r="AA18" s="300"/>
      <c r="AB18" s="300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AP18" s="300"/>
      <c r="AQ18" s="300"/>
      <c r="AR18" s="300"/>
      <c r="AS18" s="300"/>
      <c r="AT18" s="300"/>
      <c r="AU18" s="300"/>
      <c r="AV18" s="300"/>
      <c r="AW18" s="300"/>
      <c r="AX18" s="300"/>
      <c r="AY18" s="300"/>
      <c r="AZ18" s="300"/>
      <c r="BA18" s="300"/>
      <c r="BB18" s="300"/>
      <c r="BC18" s="300"/>
      <c r="BD18" s="300"/>
      <c r="BE18" s="300"/>
      <c r="BF18" s="300"/>
      <c r="BG18" s="300"/>
      <c r="BH18" s="300"/>
      <c r="BI18" s="300"/>
      <c r="BJ18" s="300"/>
      <c r="BK18" s="300"/>
      <c r="BL18" s="300"/>
      <c r="BM18" s="300"/>
      <c r="BN18" s="300"/>
      <c r="BO18" s="300"/>
      <c r="BP18" s="300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</row>
    <row r="19" spans="1:85" ht="7.5" customHeight="1" x14ac:dyDescent="0.25">
      <c r="A19" s="300"/>
      <c r="B19" s="300"/>
      <c r="C19" s="300"/>
      <c r="D19" s="300"/>
      <c r="E19" s="268"/>
      <c r="F19" s="275"/>
      <c r="G19" s="275"/>
      <c r="H19" s="281"/>
      <c r="I19" s="277"/>
      <c r="J19" s="277"/>
      <c r="K19" s="277"/>
      <c r="L19" s="277"/>
      <c r="M19" s="289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5"/>
      <c r="Z19" s="268"/>
      <c r="AA19" s="300"/>
      <c r="AB19" s="300"/>
      <c r="AC19" s="300"/>
      <c r="AD19" s="300"/>
      <c r="AE19" s="300"/>
      <c r="AF19" s="300"/>
      <c r="AG19" s="300"/>
      <c r="AH19" s="300"/>
      <c r="AI19" s="300"/>
      <c r="AJ19" s="300"/>
      <c r="AK19" s="300"/>
      <c r="AL19" s="300"/>
      <c r="AM19" s="300"/>
      <c r="AN19" s="300"/>
      <c r="AO19" s="300"/>
      <c r="AP19" s="300"/>
      <c r="AQ19" s="300"/>
      <c r="AR19" s="300"/>
      <c r="AS19" s="300"/>
      <c r="AT19" s="300"/>
      <c r="AU19" s="300"/>
      <c r="AV19" s="300"/>
      <c r="AW19" s="300"/>
      <c r="AX19" s="300"/>
      <c r="AY19" s="300"/>
      <c r="AZ19" s="300"/>
      <c r="BA19" s="300"/>
      <c r="BB19" s="300"/>
      <c r="BC19" s="300"/>
      <c r="BD19" s="300"/>
      <c r="BE19" s="300"/>
      <c r="BF19" s="300"/>
      <c r="BG19" s="300"/>
      <c r="BH19" s="300"/>
      <c r="BI19" s="300"/>
      <c r="BJ19" s="300"/>
      <c r="BK19" s="300"/>
      <c r="BL19" s="300"/>
      <c r="BM19" s="300"/>
      <c r="BN19" s="300"/>
      <c r="BO19" s="300"/>
      <c r="BP19" s="300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</row>
    <row r="20" spans="1:85" ht="16.5" customHeight="1" x14ac:dyDescent="0.25">
      <c r="A20" s="300"/>
      <c r="B20" s="300"/>
      <c r="C20" s="300"/>
      <c r="D20" s="300"/>
      <c r="E20" s="268"/>
      <c r="F20" s="275"/>
      <c r="G20" s="275"/>
      <c r="H20" s="277"/>
      <c r="I20" s="277"/>
      <c r="J20" s="277"/>
      <c r="K20" s="277"/>
      <c r="L20" s="277"/>
      <c r="M20" s="289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5"/>
      <c r="Z20" s="268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300"/>
      <c r="AS20" s="300"/>
      <c r="AT20" s="300"/>
      <c r="AU20" s="300"/>
      <c r="AV20" s="300"/>
      <c r="AW20" s="300"/>
      <c r="AX20" s="300"/>
      <c r="AY20" s="300"/>
      <c r="AZ20" s="300"/>
      <c r="BA20" s="300"/>
      <c r="BB20" s="300"/>
      <c r="BC20" s="300"/>
      <c r="BD20" s="300"/>
      <c r="BE20" s="300"/>
      <c r="BF20" s="300"/>
      <c r="BG20" s="300"/>
      <c r="BH20" s="300"/>
      <c r="BI20" s="300"/>
      <c r="BJ20" s="300"/>
      <c r="BK20" s="300"/>
      <c r="BL20" s="300"/>
      <c r="BM20" s="300"/>
      <c r="BN20" s="300"/>
      <c r="BO20" s="300"/>
      <c r="BP20" s="300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</row>
    <row r="21" spans="1:85" ht="38.25" customHeight="1" thickBot="1" x14ac:dyDescent="0.3">
      <c r="A21" s="300"/>
      <c r="B21" s="300"/>
      <c r="C21" s="300"/>
      <c r="D21" s="300"/>
      <c r="E21" s="268"/>
      <c r="F21" s="268"/>
      <c r="G21" s="268"/>
      <c r="H21" s="269"/>
      <c r="I21" s="269"/>
      <c r="J21" s="269"/>
      <c r="K21" s="269"/>
      <c r="L21" s="269"/>
      <c r="M21" s="269"/>
      <c r="N21" s="269"/>
      <c r="O21" s="291" t="str">
        <f>IF(AND(AND(O12=0,Q12=0,T12=0,X12=0),  AND(O14=0,Q14=0,T14=0,X14=0), AND(O16=0,Q16=0,T16=0,X16=0), AND(O18=0,Q18=0,T18=0,X18=0)   ),"Punkte eingeben -  einzeln oder gesamt..","")</f>
        <v>Punkte eingeben -  einzeln oder gesamt..</v>
      </c>
      <c r="P21" s="269"/>
      <c r="Q21" s="269"/>
      <c r="R21" s="269"/>
      <c r="S21" s="269"/>
      <c r="T21" s="269"/>
      <c r="U21" s="269"/>
      <c r="V21" s="269"/>
      <c r="W21" s="269"/>
      <c r="X21" s="269"/>
      <c r="Y21" s="268"/>
      <c r="Z21" s="268"/>
      <c r="AA21" s="300"/>
      <c r="AB21" s="300"/>
      <c r="AC21" s="300"/>
      <c r="AD21" s="300"/>
      <c r="AE21" s="300"/>
      <c r="AF21" s="300"/>
      <c r="AG21" s="300"/>
      <c r="AH21" s="300"/>
      <c r="AI21" s="300"/>
      <c r="AJ21" s="300"/>
      <c r="AK21" s="300"/>
      <c r="AL21" s="300"/>
      <c r="AM21" s="300"/>
      <c r="AN21" s="300"/>
      <c r="AO21" s="300"/>
      <c r="AP21" s="300"/>
      <c r="AQ21" s="300"/>
      <c r="AR21" s="300"/>
      <c r="AS21" s="300"/>
      <c r="AT21" s="300"/>
      <c r="AU21" s="300"/>
      <c r="AV21" s="300"/>
      <c r="AW21" s="300"/>
      <c r="AX21" s="300"/>
      <c r="AY21" s="300"/>
      <c r="AZ21" s="300"/>
      <c r="BA21" s="300"/>
      <c r="BB21" s="300"/>
      <c r="BC21" s="300"/>
      <c r="BD21" s="300"/>
      <c r="BE21" s="300"/>
      <c r="BF21" s="300"/>
      <c r="BG21" s="300"/>
      <c r="BH21" s="300"/>
      <c r="BI21" s="300"/>
      <c r="BJ21" s="300"/>
      <c r="BK21" s="300"/>
      <c r="BL21" s="300"/>
      <c r="BM21" s="300"/>
      <c r="BN21" s="300"/>
      <c r="BO21" s="300"/>
      <c r="BP21" s="300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</row>
    <row r="22" spans="1:85" ht="3" hidden="1" customHeight="1" thickBot="1" x14ac:dyDescent="0.25">
      <c r="A22" s="300"/>
      <c r="B22" s="300"/>
      <c r="C22" s="300"/>
      <c r="D22" s="300"/>
      <c r="E22" s="268"/>
      <c r="F22" s="268"/>
      <c r="G22" s="26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51"/>
      <c r="Y22" s="253"/>
      <c r="Z22" s="253"/>
      <c r="AA22" s="300"/>
      <c r="AB22" s="300"/>
      <c r="AC22" s="300"/>
      <c r="AD22" s="300"/>
      <c r="AE22" s="300"/>
      <c r="AF22" s="300"/>
      <c r="AG22" s="300"/>
      <c r="AH22" s="300"/>
      <c r="AI22" s="300"/>
      <c r="AJ22" s="300"/>
      <c r="AK22" s="300"/>
      <c r="AL22" s="300"/>
      <c r="AM22" s="300"/>
      <c r="AN22" s="300"/>
      <c r="AO22" s="300"/>
      <c r="AP22" s="300"/>
      <c r="AQ22" s="300"/>
      <c r="AR22" s="300"/>
      <c r="AS22" s="300"/>
      <c r="AT22" s="300"/>
      <c r="AU22" s="300"/>
      <c r="AV22" s="300"/>
      <c r="AW22" s="300"/>
      <c r="AX22" s="300"/>
      <c r="AY22" s="300"/>
      <c r="AZ22" s="300"/>
      <c r="BA22" s="300"/>
      <c r="BB22" s="300"/>
      <c r="BC22" s="300"/>
      <c r="BD22" s="300"/>
      <c r="BE22" s="300"/>
      <c r="BF22" s="300"/>
      <c r="BG22" s="300"/>
      <c r="BH22" s="300"/>
      <c r="BI22" s="300"/>
      <c r="BJ22" s="300"/>
      <c r="BK22" s="300"/>
      <c r="BL22" s="300"/>
      <c r="BM22" s="300"/>
      <c r="BN22" s="300"/>
      <c r="BO22" s="300"/>
      <c r="BP22" s="300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</row>
    <row r="23" spans="1:85" ht="38.25" customHeight="1" x14ac:dyDescent="0.25">
      <c r="A23" s="300"/>
      <c r="B23" s="300"/>
      <c r="C23" s="300"/>
      <c r="D23" s="300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300"/>
      <c r="AB23" s="300"/>
      <c r="AC23" s="300"/>
      <c r="AD23" s="300"/>
      <c r="AE23" s="300"/>
      <c r="AF23" s="300"/>
      <c r="AG23" s="300"/>
      <c r="AH23" s="300"/>
      <c r="AI23" s="300"/>
      <c r="AJ23" s="300"/>
      <c r="AK23" s="300"/>
      <c r="AL23" s="300"/>
      <c r="AM23" s="300"/>
      <c r="AN23" s="300"/>
      <c r="AO23" s="300"/>
      <c r="AP23" s="300"/>
      <c r="AQ23" s="300"/>
      <c r="AR23" s="300"/>
      <c r="AS23" s="300"/>
      <c r="AT23" s="300"/>
      <c r="AU23" s="300"/>
      <c r="AV23" s="300"/>
      <c r="AW23" s="300"/>
      <c r="AX23" s="300"/>
      <c r="AY23" s="300"/>
      <c r="AZ23" s="300"/>
      <c r="BA23" s="300"/>
      <c r="BB23" s="300"/>
      <c r="BC23" s="300"/>
      <c r="BD23" s="300"/>
      <c r="BE23" s="300"/>
      <c r="BF23" s="300"/>
      <c r="BG23" s="300"/>
      <c r="BH23" s="300"/>
      <c r="BI23" s="300"/>
      <c r="BJ23" s="300"/>
      <c r="BK23" s="300"/>
      <c r="BL23" s="300"/>
      <c r="BM23" s="300"/>
      <c r="BN23" s="300"/>
      <c r="BO23" s="300"/>
      <c r="BP23" s="300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</row>
    <row r="24" spans="1:85" ht="19.5" customHeight="1" x14ac:dyDescent="0.25">
      <c r="A24" s="300"/>
      <c r="B24" s="300"/>
      <c r="C24" s="300"/>
      <c r="D24" s="300"/>
      <c r="E24" s="268"/>
      <c r="F24" s="268"/>
      <c r="G24" s="254"/>
      <c r="H24" s="309"/>
      <c r="I24" s="309"/>
      <c r="J24" s="309"/>
      <c r="K24" s="309"/>
      <c r="L24" s="309"/>
      <c r="M24" s="309"/>
      <c r="N24" s="255"/>
      <c r="O24" s="302"/>
      <c r="P24" s="302"/>
      <c r="Q24" s="302"/>
      <c r="R24" s="258"/>
      <c r="S24" s="310"/>
      <c r="T24" s="310"/>
      <c r="U24" s="310"/>
      <c r="V24" s="310"/>
      <c r="W24" s="310"/>
      <c r="X24" s="310"/>
      <c r="Y24" s="258"/>
      <c r="Z24" s="268"/>
      <c r="AA24" s="300"/>
      <c r="AB24" s="300"/>
      <c r="AC24" s="300"/>
      <c r="AD24" s="300"/>
      <c r="AE24" s="300"/>
      <c r="AF24" s="300"/>
      <c r="AG24" s="300"/>
      <c r="AH24" s="300"/>
      <c r="AI24" s="300"/>
      <c r="AJ24" s="300"/>
      <c r="AK24" s="300"/>
      <c r="AL24" s="300"/>
      <c r="AM24" s="300"/>
      <c r="AN24" s="300"/>
      <c r="AO24" s="300"/>
      <c r="AP24" s="300"/>
      <c r="AQ24" s="300"/>
      <c r="AR24" s="300"/>
      <c r="AS24" s="300"/>
      <c r="AT24" s="300"/>
      <c r="AU24" s="300"/>
      <c r="AV24" s="300"/>
      <c r="AW24" s="300"/>
      <c r="AX24" s="300"/>
      <c r="AY24" s="300"/>
      <c r="AZ24" s="300"/>
      <c r="BA24" s="300"/>
      <c r="BB24" s="300"/>
      <c r="BC24" s="300"/>
      <c r="BD24" s="300"/>
      <c r="BE24" s="300"/>
      <c r="BF24" s="300"/>
      <c r="BG24" s="300"/>
      <c r="BH24" s="300"/>
      <c r="BI24" s="300"/>
      <c r="BJ24" s="300"/>
      <c r="BK24" s="300"/>
      <c r="BL24" s="300"/>
      <c r="BM24" s="300"/>
      <c r="BN24" s="300"/>
      <c r="BO24" s="300"/>
      <c r="BP24" s="300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</row>
    <row r="25" spans="1:85" ht="12.75" customHeight="1" x14ac:dyDescent="0.25">
      <c r="A25" s="300"/>
      <c r="B25" s="300"/>
      <c r="C25" s="300"/>
      <c r="D25" s="300"/>
      <c r="E25" s="268"/>
      <c r="F25" s="268"/>
      <c r="G25" s="257"/>
      <c r="H25" s="257"/>
      <c r="I25" s="257"/>
      <c r="J25" s="257"/>
      <c r="K25" s="257"/>
      <c r="L25" s="257"/>
      <c r="M25" s="257"/>
      <c r="N25" s="256"/>
      <c r="O25" s="302"/>
      <c r="P25" s="302"/>
      <c r="Q25" s="302"/>
      <c r="R25" s="259"/>
      <c r="S25" s="259"/>
      <c r="T25" s="259"/>
      <c r="U25" s="259"/>
      <c r="V25" s="259"/>
      <c r="W25" s="259"/>
      <c r="X25" s="259"/>
      <c r="Y25" s="259"/>
      <c r="Z25" s="268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0"/>
      <c r="AO25" s="300"/>
      <c r="AP25" s="300"/>
      <c r="AQ25" s="300"/>
      <c r="AR25" s="300"/>
      <c r="AS25" s="300"/>
      <c r="AT25" s="300"/>
      <c r="AU25" s="300"/>
      <c r="AV25" s="300"/>
      <c r="AW25" s="300"/>
      <c r="AX25" s="300"/>
      <c r="AY25" s="300"/>
      <c r="AZ25" s="300"/>
      <c r="BA25" s="300"/>
      <c r="BB25" s="300"/>
      <c r="BC25" s="300"/>
      <c r="BD25" s="300"/>
      <c r="BE25" s="300"/>
      <c r="BF25" s="300"/>
      <c r="BG25" s="300"/>
      <c r="BH25" s="300"/>
      <c r="BI25" s="300"/>
      <c r="BJ25" s="300"/>
      <c r="BK25" s="300"/>
      <c r="BL25" s="300"/>
      <c r="BM25" s="300"/>
      <c r="BN25" s="300"/>
      <c r="BO25" s="300"/>
      <c r="BP25" s="300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</row>
    <row r="26" spans="1:85" ht="15.75" customHeight="1" x14ac:dyDescent="0.25">
      <c r="A26" s="300"/>
      <c r="B26" s="300"/>
      <c r="C26" s="300"/>
      <c r="D26" s="300"/>
      <c r="E26" s="268"/>
      <c r="F26" s="268"/>
      <c r="G26" s="257"/>
      <c r="H26" s="306">
        <f>STEUERUNG!V36</f>
        <v>0</v>
      </c>
      <c r="I26" s="306"/>
      <c r="J26" s="306"/>
      <c r="K26" s="306"/>
      <c r="L26" s="306"/>
      <c r="M26" s="306"/>
      <c r="N26" s="256"/>
      <c r="O26" s="312" t="s">
        <v>18</v>
      </c>
      <c r="P26" s="312"/>
      <c r="Q26" s="312"/>
      <c r="R26" s="259"/>
      <c r="S26" s="305" t="e">
        <f>STEUERUNG!V29</f>
        <v>#DIV/0!</v>
      </c>
      <c r="T26" s="305"/>
      <c r="U26" s="305"/>
      <c r="V26" s="305"/>
      <c r="W26" s="305"/>
      <c r="X26" s="305"/>
      <c r="Y26" s="259"/>
      <c r="Z26" s="268"/>
      <c r="AA26" s="300"/>
      <c r="AB26" s="300"/>
      <c r="AC26" s="300"/>
      <c r="AD26" s="300"/>
      <c r="AE26" s="300"/>
      <c r="AF26" s="300"/>
      <c r="AG26" s="300"/>
      <c r="AH26" s="300"/>
      <c r="AI26" s="300"/>
      <c r="AJ26" s="300"/>
      <c r="AK26" s="300"/>
      <c r="AL26" s="300"/>
      <c r="AM26" s="300"/>
      <c r="AN26" s="300"/>
      <c r="AO26" s="300"/>
      <c r="AP26" s="300"/>
      <c r="AQ26" s="300"/>
      <c r="AR26" s="300"/>
      <c r="AS26" s="300"/>
      <c r="AT26" s="300"/>
      <c r="AU26" s="300"/>
      <c r="AV26" s="300"/>
      <c r="AW26" s="300"/>
      <c r="AX26" s="300"/>
      <c r="AY26" s="300"/>
      <c r="AZ26" s="300"/>
      <c r="BA26" s="300"/>
      <c r="BB26" s="300"/>
      <c r="BC26" s="300"/>
      <c r="BD26" s="300"/>
      <c r="BE26" s="300"/>
      <c r="BF26" s="300"/>
      <c r="BG26" s="300"/>
      <c r="BH26" s="300"/>
      <c r="BI26" s="300"/>
      <c r="BJ26" s="300"/>
      <c r="BK26" s="300"/>
      <c r="BL26" s="300"/>
      <c r="BM26" s="300"/>
      <c r="BN26" s="300"/>
      <c r="BO26" s="300"/>
      <c r="BP26" s="300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</row>
    <row r="27" spans="1:85" ht="10.5" customHeight="1" x14ac:dyDescent="0.25">
      <c r="A27" s="300"/>
      <c r="B27" s="300"/>
      <c r="C27" s="300"/>
      <c r="D27" s="300"/>
      <c r="E27" s="268"/>
      <c r="F27" s="268"/>
      <c r="G27" s="257"/>
      <c r="H27" s="257"/>
      <c r="I27" s="257"/>
      <c r="J27" s="257"/>
      <c r="K27" s="257"/>
      <c r="L27" s="257"/>
      <c r="M27" s="257"/>
      <c r="N27" s="256"/>
      <c r="O27" s="302"/>
      <c r="P27" s="302"/>
      <c r="Q27" s="302"/>
      <c r="R27" s="259"/>
      <c r="S27" s="259"/>
      <c r="T27" s="259"/>
      <c r="U27" s="259"/>
      <c r="V27" s="259"/>
      <c r="W27" s="259"/>
      <c r="X27" s="259"/>
      <c r="Y27" s="259"/>
      <c r="Z27" s="268"/>
      <c r="AA27" s="300"/>
      <c r="AB27" s="300"/>
      <c r="AC27" s="300"/>
      <c r="AD27" s="300"/>
      <c r="AE27" s="300"/>
      <c r="AF27" s="300"/>
      <c r="AG27" s="300"/>
      <c r="AH27" s="300"/>
      <c r="AI27" s="300"/>
      <c r="AJ27" s="300"/>
      <c r="AK27" s="300"/>
      <c r="AL27" s="300"/>
      <c r="AM27" s="300"/>
      <c r="AN27" s="300"/>
      <c r="AO27" s="300"/>
      <c r="AP27" s="300"/>
      <c r="AQ27" s="300"/>
      <c r="AR27" s="300"/>
      <c r="AS27" s="300"/>
      <c r="AT27" s="300"/>
      <c r="AU27" s="300"/>
      <c r="AV27" s="300"/>
      <c r="AW27" s="300"/>
      <c r="AX27" s="300"/>
      <c r="AY27" s="300"/>
      <c r="AZ27" s="300"/>
      <c r="BA27" s="300"/>
      <c r="BB27" s="300"/>
      <c r="BC27" s="300"/>
      <c r="BD27" s="300"/>
      <c r="BE27" s="300"/>
      <c r="BF27" s="300"/>
      <c r="BG27" s="300"/>
      <c r="BH27" s="300"/>
      <c r="BI27" s="300"/>
      <c r="BJ27" s="300"/>
      <c r="BK27" s="300"/>
      <c r="BL27" s="300"/>
      <c r="BM27" s="300"/>
      <c r="BN27" s="300"/>
      <c r="BO27" s="300"/>
      <c r="BP27" s="300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</row>
    <row r="28" spans="1:85" ht="15.75" customHeight="1" x14ac:dyDescent="0.25">
      <c r="A28" s="300"/>
      <c r="B28" s="300"/>
      <c r="C28" s="300"/>
      <c r="D28" s="300"/>
      <c r="E28" s="268"/>
      <c r="F28" s="268"/>
      <c r="G28" s="257"/>
      <c r="H28" s="306">
        <f>STEUERUNG!W36</f>
        <v>0</v>
      </c>
      <c r="I28" s="306"/>
      <c r="J28" s="306"/>
      <c r="K28" s="306"/>
      <c r="L28" s="306"/>
      <c r="M28" s="306"/>
      <c r="N28" s="256"/>
      <c r="O28" s="302" t="s">
        <v>20</v>
      </c>
      <c r="P28" s="302"/>
      <c r="Q28" s="302"/>
      <c r="R28" s="259"/>
      <c r="S28" s="305" t="e">
        <f>STEUERUNG!X29</f>
        <v>#DIV/0!</v>
      </c>
      <c r="T28" s="305"/>
      <c r="U28" s="305"/>
      <c r="V28" s="305"/>
      <c r="W28" s="305"/>
      <c r="X28" s="305"/>
      <c r="Y28" s="259"/>
      <c r="Z28" s="268"/>
      <c r="AA28" s="300"/>
      <c r="AB28" s="300"/>
      <c r="AC28" s="300"/>
      <c r="AD28" s="300"/>
      <c r="AE28" s="300"/>
      <c r="AF28" s="300"/>
      <c r="AG28" s="300"/>
      <c r="AH28" s="300"/>
      <c r="AI28" s="300"/>
      <c r="AJ28" s="300"/>
      <c r="AK28" s="300"/>
      <c r="AL28" s="300"/>
      <c r="AM28" s="300"/>
      <c r="AN28" s="300"/>
      <c r="AO28" s="300"/>
      <c r="AP28" s="300"/>
      <c r="AQ28" s="300"/>
      <c r="AR28" s="300"/>
      <c r="AS28" s="300"/>
      <c r="AT28" s="300"/>
      <c r="AU28" s="300"/>
      <c r="AV28" s="300"/>
      <c r="AW28" s="300"/>
      <c r="AX28" s="300"/>
      <c r="AY28" s="300"/>
      <c r="AZ28" s="300"/>
      <c r="BA28" s="300"/>
      <c r="BB28" s="300"/>
      <c r="BC28" s="300"/>
      <c r="BD28" s="300"/>
      <c r="BE28" s="300"/>
      <c r="BF28" s="300"/>
      <c r="BG28" s="300"/>
      <c r="BH28" s="300"/>
      <c r="BI28" s="300"/>
      <c r="BJ28" s="300"/>
      <c r="BK28" s="300"/>
      <c r="BL28" s="300"/>
      <c r="BM28" s="300"/>
      <c r="BN28" s="300"/>
      <c r="BO28" s="300"/>
      <c r="BP28" s="300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</row>
    <row r="29" spans="1:85" ht="10.5" customHeight="1" x14ac:dyDescent="0.25">
      <c r="A29" s="300"/>
      <c r="B29" s="300"/>
      <c r="C29" s="300"/>
      <c r="D29" s="300"/>
      <c r="E29" s="268"/>
      <c r="F29" s="268"/>
      <c r="G29" s="257"/>
      <c r="H29" s="257"/>
      <c r="I29" s="257"/>
      <c r="J29" s="257"/>
      <c r="K29" s="257"/>
      <c r="L29" s="257"/>
      <c r="M29" s="257"/>
      <c r="N29" s="256"/>
      <c r="O29" s="302"/>
      <c r="P29" s="302"/>
      <c r="Q29" s="302"/>
      <c r="R29" s="259"/>
      <c r="S29" s="259"/>
      <c r="T29" s="259"/>
      <c r="U29" s="259"/>
      <c r="V29" s="259"/>
      <c r="W29" s="259"/>
      <c r="X29" s="259"/>
      <c r="Y29" s="259"/>
      <c r="Z29" s="268"/>
      <c r="AA29" s="300"/>
      <c r="AB29" s="300"/>
      <c r="AC29" s="300"/>
      <c r="AD29" s="300"/>
      <c r="AE29" s="300"/>
      <c r="AF29" s="300"/>
      <c r="AG29" s="300"/>
      <c r="AH29" s="300"/>
      <c r="AI29" s="300"/>
      <c r="AJ29" s="300"/>
      <c r="AK29" s="300"/>
      <c r="AL29" s="300"/>
      <c r="AM29" s="300"/>
      <c r="AN29" s="300"/>
      <c r="AO29" s="300"/>
      <c r="AP29" s="300"/>
      <c r="AQ29" s="300"/>
      <c r="AR29" s="300"/>
      <c r="AS29" s="300"/>
      <c r="AT29" s="300"/>
      <c r="AU29" s="300"/>
      <c r="AV29" s="300"/>
      <c r="AW29" s="300"/>
      <c r="AX29" s="300"/>
      <c r="AY29" s="300"/>
      <c r="AZ29" s="300"/>
      <c r="BA29" s="300"/>
      <c r="BB29" s="300"/>
      <c r="BC29" s="300"/>
      <c r="BD29" s="300"/>
      <c r="BE29" s="300"/>
      <c r="BF29" s="300"/>
      <c r="BG29" s="300"/>
      <c r="BH29" s="300"/>
      <c r="BI29" s="300"/>
      <c r="BJ29" s="300"/>
      <c r="BK29" s="300"/>
      <c r="BL29" s="300"/>
      <c r="BM29" s="300"/>
      <c r="BN29" s="300"/>
      <c r="BO29" s="300"/>
      <c r="BP29" s="300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</row>
    <row r="30" spans="1:85" ht="15.75" customHeight="1" x14ac:dyDescent="0.25">
      <c r="A30" s="300"/>
      <c r="B30" s="300"/>
      <c r="C30" s="300"/>
      <c r="D30" s="300"/>
      <c r="E30" s="268"/>
      <c r="F30" s="268"/>
      <c r="G30" s="257"/>
      <c r="H30" s="306">
        <f>STEUERUNG!T36</f>
        <v>0</v>
      </c>
      <c r="I30" s="306"/>
      <c r="J30" s="306"/>
      <c r="K30" s="306"/>
      <c r="L30" s="306"/>
      <c r="M30" s="306"/>
      <c r="N30" s="256"/>
      <c r="O30" s="302" t="s">
        <v>19</v>
      </c>
      <c r="P30" s="302"/>
      <c r="Q30" s="302"/>
      <c r="R30" s="259"/>
      <c r="S30" s="305" t="e">
        <f>STEUERUNG!R29</f>
        <v>#DIV/0!</v>
      </c>
      <c r="T30" s="305"/>
      <c r="U30" s="305"/>
      <c r="V30" s="305"/>
      <c r="W30" s="305"/>
      <c r="X30" s="305"/>
      <c r="Y30" s="259"/>
      <c r="Z30" s="268"/>
      <c r="AA30" s="300"/>
      <c r="AB30" s="300"/>
      <c r="AC30" s="300"/>
      <c r="AD30" s="300"/>
      <c r="AE30" s="300"/>
      <c r="AF30" s="300"/>
      <c r="AG30" s="300"/>
      <c r="AH30" s="300"/>
      <c r="AI30" s="300"/>
      <c r="AJ30" s="300"/>
      <c r="AK30" s="300"/>
      <c r="AL30" s="300"/>
      <c r="AM30" s="300"/>
      <c r="AN30" s="300"/>
      <c r="AO30" s="300"/>
      <c r="AP30" s="300"/>
      <c r="AQ30" s="300"/>
      <c r="AR30" s="300"/>
      <c r="AS30" s="300"/>
      <c r="AT30" s="300"/>
      <c r="AU30" s="300"/>
      <c r="AV30" s="300"/>
      <c r="AW30" s="300"/>
      <c r="AX30" s="300"/>
      <c r="AY30" s="300"/>
      <c r="AZ30" s="300"/>
      <c r="BA30" s="300"/>
      <c r="BB30" s="300"/>
      <c r="BC30" s="300"/>
      <c r="BD30" s="300"/>
      <c r="BE30" s="300"/>
      <c r="BF30" s="300"/>
      <c r="BG30" s="300"/>
      <c r="BH30" s="300"/>
      <c r="BI30" s="300"/>
      <c r="BJ30" s="300"/>
      <c r="BK30" s="300"/>
      <c r="BL30" s="300"/>
      <c r="BM30" s="300"/>
      <c r="BN30" s="300"/>
      <c r="BO30" s="300"/>
      <c r="BP30" s="300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</row>
    <row r="31" spans="1:85" ht="10.5" customHeight="1" x14ac:dyDescent="0.25">
      <c r="A31" s="300"/>
      <c r="B31" s="300"/>
      <c r="C31" s="300"/>
      <c r="D31" s="300"/>
      <c r="E31" s="268"/>
      <c r="F31" s="268"/>
      <c r="G31" s="257"/>
      <c r="H31" s="257"/>
      <c r="I31" s="257"/>
      <c r="J31" s="257"/>
      <c r="K31" s="257"/>
      <c r="L31" s="257"/>
      <c r="M31" s="257"/>
      <c r="N31" s="256"/>
      <c r="O31" s="302"/>
      <c r="P31" s="302"/>
      <c r="Q31" s="302"/>
      <c r="R31" s="259"/>
      <c r="S31" s="259"/>
      <c r="T31" s="259"/>
      <c r="U31" s="259"/>
      <c r="V31" s="259"/>
      <c r="W31" s="259"/>
      <c r="X31" s="259"/>
      <c r="Y31" s="259"/>
      <c r="Z31" s="268"/>
      <c r="AA31" s="300"/>
      <c r="AB31" s="300"/>
      <c r="AC31" s="300"/>
      <c r="AD31" s="300"/>
      <c r="AE31" s="300"/>
      <c r="AF31" s="300"/>
      <c r="AG31" s="300"/>
      <c r="AH31" s="300"/>
      <c r="AI31" s="300"/>
      <c r="AJ31" s="300"/>
      <c r="AK31" s="300"/>
      <c r="AL31" s="300"/>
      <c r="AM31" s="300"/>
      <c r="AN31" s="300"/>
      <c r="AO31" s="300"/>
      <c r="AP31" s="300"/>
      <c r="AQ31" s="300"/>
      <c r="AR31" s="300"/>
      <c r="AS31" s="300"/>
      <c r="AT31" s="300"/>
      <c r="AU31" s="300"/>
      <c r="AV31" s="300"/>
      <c r="AW31" s="300"/>
      <c r="AX31" s="300"/>
      <c r="AY31" s="300"/>
      <c r="AZ31" s="300"/>
      <c r="BA31" s="300"/>
      <c r="BB31" s="300"/>
      <c r="BC31" s="300"/>
      <c r="BD31" s="300"/>
      <c r="BE31" s="300"/>
      <c r="BF31" s="300"/>
      <c r="BG31" s="300"/>
      <c r="BH31" s="300"/>
      <c r="BI31" s="300"/>
      <c r="BJ31" s="300"/>
      <c r="BK31" s="300"/>
      <c r="BL31" s="300"/>
      <c r="BM31" s="300"/>
      <c r="BN31" s="300"/>
      <c r="BO31" s="300"/>
      <c r="BP31" s="300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</row>
    <row r="32" spans="1:85" ht="15.75" customHeight="1" x14ac:dyDescent="0.25">
      <c r="A32" s="300"/>
      <c r="B32" s="300"/>
      <c r="C32" s="300"/>
      <c r="D32" s="300"/>
      <c r="E32" s="268"/>
      <c r="F32" s="268"/>
      <c r="G32" s="257"/>
      <c r="H32" s="306">
        <f>STEUERUNG!X36</f>
        <v>0</v>
      </c>
      <c r="I32" s="306"/>
      <c r="J32" s="306"/>
      <c r="K32" s="306"/>
      <c r="L32" s="306"/>
      <c r="M32" s="306"/>
      <c r="N32" s="256"/>
      <c r="O32" s="302" t="s">
        <v>21</v>
      </c>
      <c r="P32" s="302"/>
      <c r="Q32" s="302"/>
      <c r="R32" s="259"/>
      <c r="S32" s="305" t="e">
        <f>STEUERUNG!Z29</f>
        <v>#DIV/0!</v>
      </c>
      <c r="T32" s="305"/>
      <c r="U32" s="305"/>
      <c r="V32" s="305"/>
      <c r="W32" s="305"/>
      <c r="X32" s="305"/>
      <c r="Y32" s="259"/>
      <c r="Z32" s="268"/>
      <c r="AA32" s="300"/>
      <c r="AB32" s="300"/>
      <c r="AC32" s="300"/>
      <c r="AD32" s="300"/>
      <c r="AE32" s="300"/>
      <c r="AF32" s="300"/>
      <c r="AG32" s="300"/>
      <c r="AH32" s="300"/>
      <c r="AI32" s="300"/>
      <c r="AJ32" s="300"/>
      <c r="AK32" s="300"/>
      <c r="AL32" s="300"/>
      <c r="AM32" s="300"/>
      <c r="AN32" s="300"/>
      <c r="AO32" s="300"/>
      <c r="AP32" s="300"/>
      <c r="AQ32" s="300"/>
      <c r="AR32" s="300"/>
      <c r="AS32" s="300"/>
      <c r="AT32" s="300"/>
      <c r="AU32" s="300"/>
      <c r="AV32" s="300"/>
      <c r="AW32" s="300"/>
      <c r="AX32" s="300"/>
      <c r="AY32" s="300"/>
      <c r="AZ32" s="300"/>
      <c r="BA32" s="300"/>
      <c r="BB32" s="300"/>
      <c r="BC32" s="300"/>
      <c r="BD32" s="300"/>
      <c r="BE32" s="300"/>
      <c r="BF32" s="300"/>
      <c r="BG32" s="300"/>
      <c r="BH32" s="300"/>
      <c r="BI32" s="300"/>
      <c r="BJ32" s="300"/>
      <c r="BK32" s="300"/>
      <c r="BL32" s="300"/>
      <c r="BM32" s="300"/>
      <c r="BN32" s="300"/>
      <c r="BO32" s="300"/>
      <c r="BP32" s="300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</row>
    <row r="33" spans="1:85" ht="22.5" customHeight="1" x14ac:dyDescent="0.3">
      <c r="A33" s="300"/>
      <c r="B33" s="300"/>
      <c r="C33" s="300"/>
      <c r="D33" s="300"/>
      <c r="E33" s="268"/>
      <c r="F33" s="268"/>
      <c r="G33" s="257"/>
      <c r="H33" s="257"/>
      <c r="I33" s="257"/>
      <c r="J33" s="257"/>
      <c r="K33" s="257"/>
      <c r="L33" s="257"/>
      <c r="M33" s="257"/>
      <c r="N33" s="256"/>
      <c r="O33" s="302"/>
      <c r="P33" s="302"/>
      <c r="Q33" s="302"/>
      <c r="R33" s="260"/>
      <c r="S33" s="259"/>
      <c r="T33" s="259"/>
      <c r="U33" s="259"/>
      <c r="V33" s="259"/>
      <c r="W33" s="259"/>
      <c r="X33" s="259"/>
      <c r="Y33" s="259"/>
      <c r="Z33" s="268"/>
      <c r="AA33" s="300"/>
      <c r="AB33" s="300"/>
      <c r="AC33" s="300"/>
      <c r="AD33" s="300"/>
      <c r="AE33" s="300"/>
      <c r="AF33" s="300"/>
      <c r="AG33" s="300"/>
      <c r="AH33" s="300"/>
      <c r="AI33" s="300"/>
      <c r="AJ33" s="300"/>
      <c r="AK33" s="300"/>
      <c r="AL33" s="300"/>
      <c r="AM33" s="300"/>
      <c r="AN33" s="300"/>
      <c r="AO33" s="300"/>
      <c r="AP33" s="300"/>
      <c r="AQ33" s="300"/>
      <c r="AR33" s="300"/>
      <c r="AS33" s="300"/>
      <c r="AT33" s="300"/>
      <c r="AU33" s="300"/>
      <c r="AV33" s="300"/>
      <c r="AW33" s="300"/>
      <c r="AX33" s="300"/>
      <c r="AY33" s="300"/>
      <c r="AZ33" s="300"/>
      <c r="BA33" s="300"/>
      <c r="BB33" s="300"/>
      <c r="BC33" s="300"/>
      <c r="BD33" s="300"/>
      <c r="BE33" s="300"/>
      <c r="BF33" s="300"/>
      <c r="BG33" s="300"/>
      <c r="BH33" s="300"/>
      <c r="BI33" s="300"/>
      <c r="BJ33" s="300"/>
      <c r="BK33" s="300"/>
      <c r="BL33" s="300"/>
      <c r="BM33" s="300"/>
      <c r="BN33" s="300"/>
      <c r="BO33" s="300"/>
      <c r="BP33" s="300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</row>
    <row r="34" spans="1:85" ht="42" customHeight="1" x14ac:dyDescent="0.3">
      <c r="A34" s="300"/>
      <c r="B34" s="300"/>
      <c r="C34" s="300"/>
      <c r="D34" s="300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70"/>
      <c r="P34" s="271"/>
      <c r="Q34" s="271"/>
      <c r="R34" s="271"/>
      <c r="S34" s="268"/>
      <c r="T34" s="268"/>
      <c r="U34" s="268"/>
      <c r="V34" s="268"/>
      <c r="W34" s="268"/>
      <c r="X34" s="268"/>
      <c r="Y34" s="268"/>
      <c r="Z34" s="268"/>
      <c r="AA34" s="300"/>
      <c r="AB34" s="300"/>
      <c r="AC34" s="300"/>
      <c r="AD34" s="300"/>
      <c r="AE34" s="300"/>
      <c r="AF34" s="300"/>
      <c r="AG34" s="300"/>
      <c r="AH34" s="300"/>
      <c r="AI34" s="300"/>
      <c r="AJ34" s="300"/>
      <c r="AK34" s="300"/>
      <c r="AL34" s="300"/>
      <c r="AM34" s="300"/>
      <c r="AN34" s="300"/>
      <c r="AO34" s="300"/>
      <c r="AP34" s="300"/>
      <c r="AQ34" s="300"/>
      <c r="AR34" s="300"/>
      <c r="AS34" s="300"/>
      <c r="AT34" s="300"/>
      <c r="AU34" s="300"/>
      <c r="AV34" s="300"/>
      <c r="AW34" s="300"/>
      <c r="AX34" s="300"/>
      <c r="AY34" s="300"/>
      <c r="AZ34" s="300"/>
      <c r="BA34" s="300"/>
      <c r="BB34" s="300"/>
      <c r="BC34" s="300"/>
      <c r="BD34" s="300"/>
      <c r="BE34" s="300"/>
      <c r="BF34" s="300"/>
      <c r="BG34" s="300"/>
      <c r="BH34" s="300"/>
      <c r="BI34" s="300"/>
      <c r="BJ34" s="300"/>
      <c r="BK34" s="300"/>
      <c r="BL34" s="300"/>
      <c r="BM34" s="300"/>
      <c r="BN34" s="300"/>
      <c r="BO34" s="300"/>
      <c r="BP34" s="300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</row>
    <row r="35" spans="1:85" ht="44.25" customHeight="1" x14ac:dyDescent="0.25">
      <c r="A35" s="300"/>
      <c r="B35" s="300"/>
      <c r="C35" s="300"/>
      <c r="D35" s="300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300"/>
      <c r="AB35" s="300"/>
      <c r="AC35" s="300"/>
      <c r="AD35" s="300"/>
      <c r="AE35" s="300"/>
      <c r="AF35" s="300"/>
      <c r="AG35" s="300"/>
      <c r="AH35" s="300"/>
      <c r="AI35" s="300"/>
      <c r="AJ35" s="300"/>
      <c r="AK35" s="300"/>
      <c r="AL35" s="300"/>
      <c r="AM35" s="300"/>
      <c r="AN35" s="300"/>
      <c r="AO35" s="300"/>
      <c r="AP35" s="300"/>
      <c r="AQ35" s="300"/>
      <c r="AR35" s="300"/>
      <c r="AS35" s="300"/>
      <c r="AT35" s="300"/>
      <c r="AU35" s="300"/>
      <c r="AV35" s="300"/>
      <c r="AW35" s="300"/>
      <c r="AX35" s="300"/>
      <c r="AY35" s="300"/>
      <c r="AZ35" s="300"/>
      <c r="BA35" s="300"/>
      <c r="BB35" s="300"/>
      <c r="BC35" s="300"/>
      <c r="BD35" s="300"/>
      <c r="BE35" s="300"/>
      <c r="BF35" s="300"/>
      <c r="BG35" s="300"/>
      <c r="BH35" s="300"/>
      <c r="BI35" s="300"/>
      <c r="BJ35" s="300"/>
      <c r="BK35" s="300"/>
      <c r="BL35" s="300"/>
      <c r="BM35" s="300"/>
      <c r="BN35" s="300"/>
      <c r="BO35" s="300"/>
      <c r="BP35" s="300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</row>
    <row r="36" spans="1:85" ht="19.5" customHeight="1" x14ac:dyDescent="0.25">
      <c r="A36" s="300"/>
      <c r="B36" s="300"/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  <c r="AG36" s="300"/>
      <c r="AH36" s="300"/>
      <c r="AI36" s="300"/>
      <c r="AJ36" s="300"/>
      <c r="AK36" s="300"/>
      <c r="AL36" s="300"/>
      <c r="AM36" s="300"/>
      <c r="AN36" s="300"/>
      <c r="AO36" s="300"/>
      <c r="AP36" s="300"/>
      <c r="AQ36" s="300"/>
      <c r="AR36" s="300"/>
      <c r="AS36" s="300"/>
      <c r="AT36" s="300"/>
      <c r="AU36" s="300"/>
      <c r="AV36" s="300"/>
      <c r="AW36" s="300"/>
      <c r="AX36" s="300"/>
      <c r="AY36" s="300"/>
      <c r="AZ36" s="300"/>
      <c r="BA36" s="300"/>
      <c r="BB36" s="300"/>
      <c r="BC36" s="300"/>
      <c r="BD36" s="300"/>
      <c r="BE36" s="300"/>
      <c r="BF36" s="300"/>
      <c r="BG36" s="300"/>
      <c r="BH36" s="300"/>
      <c r="BI36" s="300"/>
      <c r="BJ36" s="300"/>
      <c r="BK36" s="300"/>
      <c r="BL36" s="300"/>
      <c r="BM36" s="300"/>
      <c r="BN36" s="300"/>
      <c r="BO36" s="300"/>
      <c r="BP36" s="300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</row>
    <row r="37" spans="1:85" ht="9" customHeight="1" x14ac:dyDescent="0.25">
      <c r="A37" s="300"/>
      <c r="B37" s="300"/>
      <c r="C37" s="300"/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300"/>
      <c r="AC37" s="300"/>
      <c r="AD37" s="300"/>
      <c r="AE37" s="300"/>
      <c r="AF37" s="300"/>
      <c r="AG37" s="300"/>
      <c r="AH37" s="300"/>
      <c r="AI37" s="300"/>
      <c r="AJ37" s="300"/>
      <c r="AK37" s="300"/>
      <c r="AL37" s="300"/>
      <c r="AM37" s="300"/>
      <c r="AN37" s="300"/>
      <c r="AO37" s="300"/>
      <c r="AP37" s="300"/>
      <c r="AQ37" s="300"/>
      <c r="AR37" s="300"/>
      <c r="AS37" s="300"/>
      <c r="AT37" s="300"/>
      <c r="AU37" s="300"/>
      <c r="AV37" s="300"/>
      <c r="AW37" s="300"/>
      <c r="AX37" s="300"/>
      <c r="AY37" s="300"/>
      <c r="AZ37" s="300"/>
      <c r="BA37" s="300"/>
      <c r="BB37" s="300"/>
      <c r="BC37" s="300"/>
      <c r="BD37" s="300"/>
      <c r="BE37" s="300"/>
      <c r="BF37" s="300"/>
      <c r="BG37" s="300"/>
      <c r="BH37" s="300"/>
      <c r="BI37" s="300"/>
      <c r="BJ37" s="300"/>
      <c r="BK37" s="300"/>
      <c r="BL37" s="300"/>
      <c r="BM37" s="300"/>
      <c r="BN37" s="300"/>
      <c r="BO37" s="300"/>
      <c r="BP37" s="300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</row>
    <row r="38" spans="1:85" ht="12.75" customHeight="1" x14ac:dyDescent="0.25">
      <c r="A38" s="300"/>
      <c r="B38" s="300"/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  <c r="AJ38" s="300"/>
      <c r="AK38" s="300"/>
      <c r="AL38" s="300"/>
      <c r="AM38" s="300"/>
      <c r="AN38" s="300"/>
      <c r="AO38" s="300"/>
      <c r="AP38" s="300"/>
      <c r="AQ38" s="300"/>
      <c r="AR38" s="300"/>
      <c r="AS38" s="300"/>
      <c r="AT38" s="300"/>
      <c r="AU38" s="300"/>
      <c r="AV38" s="300"/>
      <c r="AW38" s="300"/>
      <c r="AX38" s="300"/>
      <c r="AY38" s="300"/>
      <c r="AZ38" s="300"/>
      <c r="BA38" s="300"/>
      <c r="BB38" s="300"/>
      <c r="BC38" s="300"/>
      <c r="BD38" s="300"/>
      <c r="BE38" s="300"/>
      <c r="BF38" s="300"/>
      <c r="BG38" s="300"/>
      <c r="BH38" s="300"/>
      <c r="BI38" s="300"/>
      <c r="BJ38" s="300"/>
      <c r="BK38" s="300"/>
      <c r="BL38" s="300"/>
      <c r="BM38" s="300"/>
      <c r="BN38" s="300"/>
      <c r="BO38" s="300"/>
      <c r="BP38" s="300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</row>
    <row r="39" spans="1:85" x14ac:dyDescent="0.25">
      <c r="A39" s="300"/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  <c r="AH39" s="300"/>
      <c r="AI39" s="300"/>
      <c r="AJ39" s="300"/>
      <c r="AK39" s="300"/>
      <c r="AL39" s="300"/>
      <c r="AM39" s="300"/>
      <c r="AN39" s="300"/>
      <c r="AO39" s="300"/>
      <c r="AP39" s="300"/>
      <c r="AQ39" s="300"/>
      <c r="AR39" s="300"/>
      <c r="AS39" s="300"/>
      <c r="AT39" s="300"/>
      <c r="AU39" s="300"/>
      <c r="AV39" s="300"/>
      <c r="AW39" s="300"/>
      <c r="AX39" s="300"/>
      <c r="AY39" s="300"/>
      <c r="AZ39" s="300"/>
      <c r="BA39" s="300"/>
      <c r="BB39" s="300"/>
      <c r="BC39" s="300"/>
      <c r="BD39" s="300"/>
      <c r="BE39" s="300"/>
      <c r="BF39" s="300"/>
      <c r="BG39" s="300"/>
      <c r="BH39" s="300"/>
      <c r="BI39" s="300"/>
      <c r="BJ39" s="300"/>
      <c r="BK39" s="300"/>
      <c r="BL39" s="300"/>
      <c r="BM39" s="300"/>
      <c r="BN39" s="300"/>
      <c r="BO39" s="300"/>
      <c r="BP39" s="300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</row>
    <row r="40" spans="1:85" x14ac:dyDescent="0.25">
      <c r="A40" s="300"/>
      <c r="B40" s="300"/>
      <c r="C40" s="300"/>
      <c r="D40" s="300"/>
      <c r="E40" s="300"/>
      <c r="F40" s="300"/>
      <c r="G40" s="300"/>
      <c r="H40" s="300"/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  <c r="AJ40" s="300"/>
      <c r="AK40" s="300"/>
      <c r="AL40" s="300"/>
      <c r="AM40" s="300"/>
      <c r="AN40" s="300"/>
      <c r="AO40" s="300"/>
      <c r="AP40" s="300"/>
      <c r="AQ40" s="300"/>
      <c r="AR40" s="300"/>
      <c r="AS40" s="300"/>
      <c r="AT40" s="300"/>
      <c r="AU40" s="300"/>
      <c r="AV40" s="300"/>
      <c r="AW40" s="300"/>
      <c r="AX40" s="300"/>
      <c r="AY40" s="300"/>
      <c r="AZ40" s="300"/>
      <c r="BA40" s="300"/>
      <c r="BB40" s="300"/>
      <c r="BC40" s="300"/>
      <c r="BD40" s="300"/>
      <c r="BE40" s="300"/>
      <c r="BF40" s="300"/>
      <c r="BG40" s="300"/>
      <c r="BH40" s="300"/>
      <c r="BI40" s="300"/>
      <c r="BJ40" s="300"/>
      <c r="BK40" s="300"/>
      <c r="BL40" s="300"/>
      <c r="BM40" s="300"/>
      <c r="BN40" s="300"/>
      <c r="BO40" s="300"/>
      <c r="BP40" s="300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</row>
    <row r="41" spans="1:85" x14ac:dyDescent="0.25">
      <c r="A41" s="300"/>
      <c r="B41" s="300"/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0"/>
      <c r="AD41" s="300"/>
      <c r="AE41" s="300"/>
      <c r="AF41" s="300"/>
      <c r="AG41" s="300"/>
      <c r="AH41" s="300"/>
      <c r="AI41" s="300"/>
      <c r="AJ41" s="300"/>
      <c r="AK41" s="300"/>
      <c r="AL41" s="300"/>
      <c r="AM41" s="300"/>
      <c r="AN41" s="300"/>
      <c r="AO41" s="300"/>
      <c r="AP41" s="300"/>
      <c r="AQ41" s="300"/>
      <c r="AR41" s="300"/>
      <c r="AS41" s="300"/>
      <c r="AT41" s="300"/>
      <c r="AU41" s="300"/>
      <c r="AV41" s="300"/>
      <c r="AW41" s="300"/>
      <c r="AX41" s="300"/>
      <c r="AY41" s="300"/>
      <c r="AZ41" s="300"/>
      <c r="BA41" s="300"/>
      <c r="BB41" s="300"/>
      <c r="BC41" s="300"/>
      <c r="BD41" s="300"/>
      <c r="BE41" s="300"/>
      <c r="BF41" s="300"/>
      <c r="BG41" s="300"/>
      <c r="BH41" s="300"/>
      <c r="BI41" s="300"/>
      <c r="BJ41" s="300"/>
      <c r="BK41" s="300"/>
      <c r="BL41" s="300"/>
      <c r="BM41" s="300"/>
      <c r="BN41" s="300"/>
      <c r="BO41" s="300"/>
      <c r="BP41" s="300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</row>
    <row r="42" spans="1:85" x14ac:dyDescent="0.25">
      <c r="A42" s="300"/>
      <c r="B42" s="300"/>
      <c r="C42" s="300"/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0"/>
      <c r="AG42" s="300"/>
      <c r="AH42" s="300"/>
      <c r="AI42" s="300"/>
      <c r="AJ42" s="300"/>
      <c r="AK42" s="300"/>
      <c r="AL42" s="300"/>
      <c r="AM42" s="300"/>
      <c r="AN42" s="300"/>
      <c r="AO42" s="300"/>
      <c r="AP42" s="300"/>
      <c r="AQ42" s="300"/>
      <c r="AR42" s="300"/>
      <c r="AS42" s="300"/>
      <c r="AT42" s="300"/>
      <c r="AU42" s="300"/>
      <c r="AV42" s="300"/>
      <c r="AW42" s="300"/>
      <c r="AX42" s="300"/>
      <c r="AY42" s="300"/>
      <c r="AZ42" s="300"/>
      <c r="BA42" s="300"/>
      <c r="BB42" s="300"/>
      <c r="BC42" s="300"/>
      <c r="BD42" s="300"/>
      <c r="BE42" s="300"/>
      <c r="BF42" s="300"/>
      <c r="BG42" s="300"/>
      <c r="BH42" s="300"/>
      <c r="BI42" s="300"/>
      <c r="BJ42" s="300"/>
      <c r="BK42" s="300"/>
      <c r="BL42" s="300"/>
      <c r="BM42" s="300"/>
      <c r="BN42" s="300"/>
      <c r="BO42" s="300"/>
      <c r="BP42" s="300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</row>
    <row r="43" spans="1:85" ht="15.75" customHeight="1" x14ac:dyDescent="0.25">
      <c r="A43" s="300"/>
      <c r="B43" s="300"/>
      <c r="C43" s="300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G43" s="300"/>
      <c r="AH43" s="300"/>
      <c r="AI43" s="300"/>
      <c r="AJ43" s="300"/>
      <c r="AK43" s="300"/>
      <c r="AL43" s="300"/>
      <c r="AM43" s="300"/>
      <c r="AN43" s="300"/>
      <c r="AO43" s="300"/>
      <c r="AP43" s="300"/>
      <c r="AQ43" s="300"/>
      <c r="AR43" s="300"/>
      <c r="AS43" s="300"/>
      <c r="AT43" s="300"/>
      <c r="AU43" s="300"/>
      <c r="AV43" s="300"/>
      <c r="AW43" s="300"/>
      <c r="AX43" s="300"/>
      <c r="AY43" s="300"/>
      <c r="AZ43" s="300"/>
      <c r="BA43" s="300"/>
      <c r="BB43" s="300"/>
      <c r="BC43" s="300"/>
      <c r="BD43" s="300"/>
      <c r="BE43" s="300"/>
      <c r="BF43" s="300"/>
      <c r="BG43" s="300"/>
      <c r="BH43" s="300"/>
      <c r="BI43" s="300"/>
      <c r="BJ43" s="300"/>
      <c r="BK43" s="300"/>
      <c r="BL43" s="300"/>
      <c r="BM43" s="300"/>
      <c r="BN43" s="300"/>
      <c r="BO43" s="300"/>
      <c r="BP43" s="300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</row>
    <row r="44" spans="1:85" ht="15.75" customHeight="1" x14ac:dyDescent="0.25">
      <c r="A44" s="300"/>
      <c r="B44" s="300"/>
      <c r="C44" s="300"/>
      <c r="D44" s="300"/>
      <c r="E44" s="300"/>
      <c r="F44" s="300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  <c r="Z44" s="300"/>
      <c r="AA44" s="300"/>
      <c r="AB44" s="300"/>
      <c r="AC44" s="300"/>
      <c r="AD44" s="300"/>
      <c r="AE44" s="300"/>
      <c r="AF44" s="300"/>
      <c r="AG44" s="300"/>
      <c r="AH44" s="300"/>
      <c r="AI44" s="300"/>
      <c r="AJ44" s="300"/>
      <c r="AK44" s="300"/>
      <c r="AL44" s="300"/>
      <c r="AM44" s="300"/>
      <c r="AN44" s="300"/>
      <c r="AO44" s="300"/>
      <c r="AP44" s="300"/>
      <c r="AQ44" s="300"/>
      <c r="AR44" s="300"/>
      <c r="AS44" s="300"/>
      <c r="AT44" s="300"/>
      <c r="AU44" s="300"/>
      <c r="AV44" s="300"/>
      <c r="AW44" s="300"/>
      <c r="AX44" s="300"/>
      <c r="AY44" s="300"/>
      <c r="AZ44" s="300"/>
      <c r="BA44" s="300"/>
      <c r="BB44" s="300"/>
      <c r="BC44" s="300"/>
      <c r="BD44" s="300"/>
      <c r="BE44" s="300"/>
      <c r="BF44" s="300"/>
      <c r="BG44" s="300"/>
      <c r="BH44" s="300"/>
      <c r="BI44" s="300"/>
      <c r="BJ44" s="300"/>
      <c r="BK44" s="300"/>
      <c r="BL44" s="300"/>
      <c r="BM44" s="300"/>
      <c r="BN44" s="300"/>
      <c r="BO44" s="300"/>
      <c r="BP44" s="300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</row>
    <row r="45" spans="1:85" x14ac:dyDescent="0.25">
      <c r="A45" s="300"/>
      <c r="B45" s="300"/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0"/>
      <c r="AI45" s="300"/>
      <c r="AJ45" s="300"/>
      <c r="AK45" s="300"/>
      <c r="AL45" s="300"/>
      <c r="AM45" s="300"/>
      <c r="AN45" s="300"/>
      <c r="AO45" s="300"/>
      <c r="AP45" s="300"/>
      <c r="AQ45" s="300"/>
      <c r="AR45" s="300"/>
      <c r="AS45" s="300"/>
      <c r="AT45" s="300"/>
      <c r="AU45" s="300"/>
      <c r="AV45" s="300"/>
      <c r="AW45" s="300"/>
      <c r="AX45" s="300"/>
      <c r="AY45" s="300"/>
      <c r="AZ45" s="300"/>
      <c r="BA45" s="300"/>
      <c r="BB45" s="300"/>
      <c r="BC45" s="300"/>
      <c r="BD45" s="300"/>
      <c r="BE45" s="300"/>
      <c r="BF45" s="300"/>
      <c r="BG45" s="300"/>
      <c r="BH45" s="300"/>
      <c r="BI45" s="300"/>
      <c r="BJ45" s="300"/>
      <c r="BK45" s="300"/>
      <c r="BL45" s="300"/>
      <c r="BM45" s="300"/>
      <c r="BN45" s="300"/>
      <c r="BO45" s="300"/>
      <c r="BP45" s="300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</row>
    <row r="46" spans="1:85" x14ac:dyDescent="0.25">
      <c r="A46" s="300"/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  <c r="AG46" s="300"/>
      <c r="AH46" s="300"/>
      <c r="AI46" s="300"/>
      <c r="AJ46" s="300"/>
      <c r="AK46" s="300"/>
      <c r="AL46" s="300"/>
      <c r="AM46" s="300"/>
      <c r="AN46" s="300"/>
      <c r="AO46" s="300"/>
      <c r="AP46" s="300"/>
      <c r="AQ46" s="300"/>
      <c r="AR46" s="300"/>
      <c r="AS46" s="300"/>
      <c r="AT46" s="300"/>
      <c r="AU46" s="300"/>
      <c r="AV46" s="300"/>
      <c r="AW46" s="300"/>
      <c r="AX46" s="300"/>
      <c r="AY46" s="300"/>
      <c r="AZ46" s="300"/>
      <c r="BA46" s="300"/>
      <c r="BB46" s="300"/>
      <c r="BC46" s="300"/>
      <c r="BD46" s="300"/>
      <c r="BE46" s="300"/>
      <c r="BF46" s="300"/>
      <c r="BG46" s="300"/>
      <c r="BH46" s="300"/>
      <c r="BI46" s="300"/>
      <c r="BJ46" s="300"/>
      <c r="BK46" s="300"/>
      <c r="BL46" s="300"/>
      <c r="BM46" s="300"/>
      <c r="BN46" s="300"/>
      <c r="BO46" s="300"/>
      <c r="BP46" s="300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</row>
    <row r="47" spans="1:85" x14ac:dyDescent="0.25">
      <c r="A47" s="300"/>
      <c r="B47" s="300"/>
      <c r="C47" s="300"/>
      <c r="D47" s="300"/>
      <c r="E47" s="300"/>
      <c r="F47" s="300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0"/>
      <c r="AI47" s="300"/>
      <c r="AJ47" s="300"/>
      <c r="AK47" s="300"/>
      <c r="AL47" s="300"/>
      <c r="AM47" s="300"/>
      <c r="AN47" s="300"/>
      <c r="AO47" s="300"/>
      <c r="AP47" s="300"/>
      <c r="AQ47" s="300"/>
      <c r="AR47" s="300"/>
      <c r="AS47" s="300"/>
      <c r="AT47" s="300"/>
      <c r="AU47" s="300"/>
      <c r="AV47" s="300"/>
      <c r="AW47" s="300"/>
      <c r="AX47" s="300"/>
      <c r="AY47" s="300"/>
      <c r="AZ47" s="300"/>
      <c r="BA47" s="300"/>
      <c r="BB47" s="300"/>
      <c r="BC47" s="300"/>
      <c r="BD47" s="300"/>
      <c r="BE47" s="300"/>
      <c r="BF47" s="300"/>
      <c r="BG47" s="300"/>
      <c r="BH47" s="300"/>
      <c r="BI47" s="300"/>
      <c r="BJ47" s="300"/>
      <c r="BK47" s="300"/>
      <c r="BL47" s="300"/>
      <c r="BM47" s="300"/>
      <c r="BN47" s="300"/>
      <c r="BO47" s="300"/>
      <c r="BP47" s="300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</row>
    <row r="48" spans="1:85" ht="18" customHeight="1" x14ac:dyDescent="0.25">
      <c r="A48" s="300"/>
      <c r="B48" s="300"/>
      <c r="C48" s="300"/>
      <c r="D48" s="300"/>
      <c r="E48" s="300"/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  <c r="AG48" s="300"/>
      <c r="AH48" s="300"/>
      <c r="AI48" s="300"/>
      <c r="AJ48" s="300"/>
      <c r="AK48" s="300"/>
      <c r="AL48" s="300"/>
      <c r="AM48" s="300"/>
      <c r="AN48" s="300"/>
      <c r="AO48" s="300"/>
      <c r="AP48" s="300"/>
      <c r="AQ48" s="300"/>
      <c r="AR48" s="300"/>
      <c r="AS48" s="300"/>
      <c r="AT48" s="300"/>
      <c r="AU48" s="300"/>
      <c r="AV48" s="300"/>
      <c r="AW48" s="300"/>
      <c r="AX48" s="300"/>
      <c r="AY48" s="300"/>
      <c r="AZ48" s="300"/>
      <c r="BA48" s="300"/>
      <c r="BB48" s="300"/>
      <c r="BC48" s="300"/>
      <c r="BD48" s="300"/>
      <c r="BE48" s="300"/>
      <c r="BF48" s="300"/>
      <c r="BG48" s="300"/>
      <c r="BH48" s="300"/>
      <c r="BI48" s="300"/>
      <c r="BJ48" s="300"/>
      <c r="BK48" s="300"/>
      <c r="BL48" s="300"/>
      <c r="BM48" s="300"/>
      <c r="BN48" s="300"/>
      <c r="BO48" s="300"/>
      <c r="BP48" s="300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</row>
    <row r="49" spans="1:85" ht="18" customHeight="1" x14ac:dyDescent="0.25">
      <c r="A49" s="300"/>
      <c r="B49" s="300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300"/>
      <c r="AI49" s="300"/>
      <c r="AJ49" s="300"/>
      <c r="AK49" s="300"/>
      <c r="AL49" s="300"/>
      <c r="AM49" s="300"/>
      <c r="AN49" s="300"/>
      <c r="AO49" s="300"/>
      <c r="AP49" s="300"/>
      <c r="AQ49" s="300"/>
      <c r="AR49" s="300"/>
      <c r="AS49" s="300"/>
      <c r="AT49" s="300"/>
      <c r="AU49" s="300"/>
      <c r="AV49" s="300"/>
      <c r="AW49" s="300"/>
      <c r="AX49" s="300"/>
      <c r="AY49" s="300"/>
      <c r="AZ49" s="300"/>
      <c r="BA49" s="300"/>
      <c r="BB49" s="300"/>
      <c r="BC49" s="300"/>
      <c r="BD49" s="300"/>
      <c r="BE49" s="300"/>
      <c r="BF49" s="300"/>
      <c r="BG49" s="300"/>
      <c r="BH49" s="300"/>
      <c r="BI49" s="300"/>
      <c r="BJ49" s="300"/>
      <c r="BK49" s="300"/>
      <c r="BL49" s="300"/>
      <c r="BM49" s="300"/>
      <c r="BN49" s="300"/>
      <c r="BO49" s="300"/>
      <c r="BP49" s="300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</row>
    <row r="50" spans="1:85" ht="18" customHeight="1" x14ac:dyDescent="0.25">
      <c r="A50" s="300"/>
      <c r="B50" s="300"/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  <c r="AJ50" s="300"/>
      <c r="AK50" s="300"/>
      <c r="AL50" s="300"/>
      <c r="AM50" s="300"/>
      <c r="AN50" s="300"/>
      <c r="AO50" s="300"/>
      <c r="AP50" s="300"/>
      <c r="AQ50" s="300"/>
      <c r="AR50" s="300"/>
      <c r="AS50" s="300"/>
      <c r="AT50" s="300"/>
      <c r="AU50" s="300"/>
      <c r="AV50" s="300"/>
      <c r="AW50" s="300"/>
      <c r="AX50" s="300"/>
      <c r="AY50" s="300"/>
      <c r="AZ50" s="300"/>
      <c r="BA50" s="300"/>
      <c r="BB50" s="300"/>
      <c r="BC50" s="300"/>
      <c r="BD50" s="300"/>
      <c r="BE50" s="300"/>
      <c r="BF50" s="300"/>
      <c r="BG50" s="300"/>
      <c r="BH50" s="300"/>
      <c r="BI50" s="300"/>
      <c r="BJ50" s="300"/>
      <c r="BK50" s="300"/>
      <c r="BL50" s="300"/>
      <c r="BM50" s="300"/>
      <c r="BN50" s="300"/>
      <c r="BO50" s="300"/>
      <c r="BP50" s="300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</row>
    <row r="51" spans="1:85" x14ac:dyDescent="0.25">
      <c r="A51" s="300"/>
      <c r="B51" s="300"/>
      <c r="C51" s="300"/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  <c r="AJ51" s="300"/>
      <c r="AK51" s="300"/>
      <c r="AL51" s="300"/>
      <c r="AM51" s="300"/>
      <c r="AN51" s="300"/>
      <c r="AO51" s="300"/>
      <c r="AP51" s="300"/>
      <c r="AQ51" s="300"/>
      <c r="AR51" s="300"/>
      <c r="AS51" s="300"/>
      <c r="AT51" s="300"/>
      <c r="AU51" s="300"/>
      <c r="AV51" s="300"/>
      <c r="AW51" s="300"/>
      <c r="AX51" s="300"/>
      <c r="AY51" s="300"/>
      <c r="AZ51" s="300"/>
      <c r="BA51" s="300"/>
      <c r="BB51" s="300"/>
      <c r="BC51" s="300"/>
      <c r="BD51" s="300"/>
      <c r="BE51" s="300"/>
      <c r="BF51" s="300"/>
      <c r="BG51" s="300"/>
      <c r="BH51" s="300"/>
      <c r="BI51" s="300"/>
      <c r="BJ51" s="300"/>
      <c r="BK51" s="300"/>
      <c r="BL51" s="300"/>
      <c r="BM51" s="300"/>
      <c r="BN51" s="300"/>
      <c r="BO51" s="300"/>
      <c r="BP51" s="300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</row>
    <row r="52" spans="1:85" x14ac:dyDescent="0.25">
      <c r="A52" s="300"/>
      <c r="B52" s="300"/>
      <c r="C52" s="300"/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0"/>
      <c r="AK52" s="300"/>
      <c r="AL52" s="300"/>
      <c r="AM52" s="300"/>
      <c r="AN52" s="300"/>
      <c r="AO52" s="300"/>
      <c r="AP52" s="300"/>
      <c r="AQ52" s="300"/>
      <c r="AR52" s="300"/>
      <c r="AS52" s="300"/>
      <c r="AT52" s="300"/>
      <c r="AU52" s="300"/>
      <c r="AV52" s="300"/>
      <c r="AW52" s="300"/>
      <c r="AX52" s="300"/>
      <c r="AY52" s="300"/>
      <c r="AZ52" s="300"/>
      <c r="BA52" s="300"/>
      <c r="BB52" s="300"/>
      <c r="BC52" s="300"/>
      <c r="BD52" s="300"/>
      <c r="BE52" s="300"/>
      <c r="BF52" s="300"/>
      <c r="BG52" s="300"/>
      <c r="BH52" s="300"/>
      <c r="BI52" s="300"/>
      <c r="BJ52" s="300"/>
      <c r="BK52" s="300"/>
      <c r="BL52" s="300"/>
      <c r="BM52" s="300"/>
      <c r="BN52" s="300"/>
      <c r="BO52" s="300"/>
      <c r="BP52" s="300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</row>
    <row r="53" spans="1:85" x14ac:dyDescent="0.25">
      <c r="A53" s="300"/>
      <c r="B53" s="300"/>
      <c r="C53" s="300"/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  <c r="AJ53" s="300"/>
      <c r="AK53" s="300"/>
      <c r="AL53" s="300"/>
      <c r="AM53" s="300"/>
      <c r="AN53" s="300"/>
      <c r="AO53" s="300"/>
      <c r="AP53" s="300"/>
      <c r="AQ53" s="300"/>
      <c r="AR53" s="300"/>
      <c r="AS53" s="300"/>
      <c r="AT53" s="300"/>
      <c r="AU53" s="300"/>
      <c r="AV53" s="300"/>
      <c r="AW53" s="300"/>
      <c r="AX53" s="300"/>
      <c r="AY53" s="300"/>
      <c r="AZ53" s="300"/>
      <c r="BA53" s="300"/>
      <c r="BB53" s="300"/>
      <c r="BC53" s="300"/>
      <c r="BD53" s="300"/>
      <c r="BE53" s="300"/>
      <c r="BF53" s="300"/>
      <c r="BG53" s="300"/>
      <c r="BH53" s="300"/>
      <c r="BI53" s="300"/>
      <c r="BJ53" s="300"/>
      <c r="BK53" s="300"/>
      <c r="BL53" s="300"/>
      <c r="BM53" s="300"/>
      <c r="BN53" s="300"/>
      <c r="BO53" s="300"/>
      <c r="BP53" s="300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</row>
    <row r="54" spans="1:85" x14ac:dyDescent="0.25">
      <c r="A54" s="300"/>
      <c r="B54" s="300"/>
      <c r="C54" s="300"/>
      <c r="D54" s="300"/>
      <c r="E54" s="300"/>
      <c r="F54" s="300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300"/>
      <c r="AI54" s="300"/>
      <c r="AJ54" s="300"/>
      <c r="AK54" s="300"/>
      <c r="AL54" s="300"/>
      <c r="AM54" s="300"/>
      <c r="AN54" s="300"/>
      <c r="AO54" s="300"/>
      <c r="AP54" s="300"/>
      <c r="AQ54" s="300"/>
      <c r="AR54" s="300"/>
      <c r="AS54" s="300"/>
      <c r="AT54" s="300"/>
      <c r="AU54" s="300"/>
      <c r="AV54" s="300"/>
      <c r="AW54" s="300"/>
      <c r="AX54" s="300"/>
      <c r="AY54" s="300"/>
      <c r="AZ54" s="300"/>
      <c r="BA54" s="300"/>
      <c r="BB54" s="300"/>
      <c r="BC54" s="300"/>
      <c r="BD54" s="300"/>
      <c r="BE54" s="300"/>
      <c r="BF54" s="300"/>
      <c r="BG54" s="300"/>
      <c r="BH54" s="300"/>
      <c r="BI54" s="300"/>
      <c r="BJ54" s="300"/>
      <c r="BK54" s="300"/>
      <c r="BL54" s="300"/>
      <c r="BM54" s="300"/>
      <c r="BN54" s="300"/>
      <c r="BO54" s="300"/>
      <c r="BP54" s="300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</row>
    <row r="55" spans="1:85" x14ac:dyDescent="0.25">
      <c r="A55" s="300"/>
      <c r="B55" s="300"/>
      <c r="C55" s="300"/>
      <c r="D55" s="300"/>
      <c r="E55" s="300"/>
      <c r="F55" s="300"/>
      <c r="G55" s="300"/>
      <c r="H55" s="300"/>
      <c r="I55" s="300"/>
      <c r="J55" s="300"/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300"/>
      <c r="AH55" s="300"/>
      <c r="AI55" s="300"/>
      <c r="AJ55" s="300"/>
      <c r="AK55" s="300"/>
      <c r="AL55" s="300"/>
      <c r="AM55" s="300"/>
      <c r="AN55" s="300"/>
      <c r="AO55" s="300"/>
      <c r="AP55" s="300"/>
      <c r="AQ55" s="300"/>
      <c r="AR55" s="300"/>
      <c r="AS55" s="300"/>
      <c r="AT55" s="300"/>
      <c r="AU55" s="300"/>
      <c r="AV55" s="300"/>
      <c r="AW55" s="300"/>
      <c r="AX55" s="300"/>
      <c r="AY55" s="300"/>
      <c r="AZ55" s="300"/>
      <c r="BA55" s="300"/>
      <c r="BB55" s="300"/>
      <c r="BC55" s="300"/>
      <c r="BD55" s="300"/>
      <c r="BE55" s="300"/>
      <c r="BF55" s="300"/>
      <c r="BG55" s="300"/>
      <c r="BH55" s="300"/>
      <c r="BI55" s="300"/>
      <c r="BJ55" s="300"/>
      <c r="BK55" s="300"/>
      <c r="BL55" s="300"/>
      <c r="BM55" s="300"/>
      <c r="BN55" s="300"/>
      <c r="BO55" s="300"/>
      <c r="BP55" s="300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</row>
    <row r="56" spans="1:85" x14ac:dyDescent="0.25">
      <c r="A56" s="300"/>
      <c r="B56" s="300"/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300"/>
      <c r="AH56" s="300"/>
      <c r="AI56" s="300"/>
      <c r="AJ56" s="300"/>
      <c r="AK56" s="300"/>
      <c r="AL56" s="300"/>
      <c r="AM56" s="300"/>
      <c r="AN56" s="300"/>
      <c r="AO56" s="300"/>
      <c r="AP56" s="300"/>
      <c r="AQ56" s="300"/>
      <c r="AR56" s="300"/>
      <c r="AS56" s="300"/>
      <c r="AT56" s="300"/>
      <c r="AU56" s="300"/>
      <c r="AV56" s="300"/>
      <c r="AW56" s="300"/>
      <c r="AX56" s="300"/>
      <c r="AY56" s="300"/>
      <c r="AZ56" s="300"/>
      <c r="BA56" s="300"/>
      <c r="BB56" s="300"/>
      <c r="BC56" s="300"/>
      <c r="BD56" s="300"/>
      <c r="BE56" s="300"/>
      <c r="BF56" s="300"/>
      <c r="BG56" s="300"/>
      <c r="BH56" s="300"/>
      <c r="BI56" s="300"/>
      <c r="BJ56" s="300"/>
      <c r="BK56" s="300"/>
      <c r="BL56" s="300"/>
      <c r="BM56" s="300"/>
      <c r="BN56" s="300"/>
      <c r="BO56" s="300"/>
      <c r="BP56" s="300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</row>
    <row r="57" spans="1:85" x14ac:dyDescent="0.25">
      <c r="A57" s="300"/>
      <c r="B57" s="300"/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  <c r="AG57" s="300"/>
      <c r="AH57" s="300"/>
      <c r="AI57" s="300"/>
      <c r="AJ57" s="300"/>
      <c r="AK57" s="300"/>
      <c r="AL57" s="300"/>
      <c r="AM57" s="300"/>
      <c r="AN57" s="300"/>
      <c r="AO57" s="300"/>
      <c r="AP57" s="300"/>
      <c r="AQ57" s="300"/>
      <c r="AR57" s="300"/>
      <c r="AS57" s="300"/>
      <c r="AT57" s="300"/>
      <c r="AU57" s="300"/>
      <c r="AV57" s="300"/>
      <c r="AW57" s="300"/>
      <c r="AX57" s="300"/>
      <c r="AY57" s="300"/>
      <c r="AZ57" s="300"/>
      <c r="BA57" s="300"/>
      <c r="BB57" s="300"/>
      <c r="BC57" s="300"/>
      <c r="BD57" s="300"/>
      <c r="BE57" s="300"/>
      <c r="BF57" s="300"/>
      <c r="BG57" s="300"/>
      <c r="BH57" s="300"/>
      <c r="BI57" s="300"/>
      <c r="BJ57" s="300"/>
      <c r="BK57" s="300"/>
      <c r="BL57" s="300"/>
      <c r="BM57" s="300"/>
      <c r="BN57" s="300"/>
      <c r="BO57" s="300"/>
      <c r="BP57" s="300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</row>
    <row r="58" spans="1:85" x14ac:dyDescent="0.25">
      <c r="A58" s="300"/>
      <c r="B58" s="300"/>
      <c r="C58" s="300"/>
      <c r="D58" s="300"/>
      <c r="E58" s="300"/>
      <c r="F58" s="300"/>
      <c r="G58" s="300"/>
      <c r="H58" s="300"/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  <c r="AJ58" s="300"/>
      <c r="AK58" s="300"/>
      <c r="AL58" s="300"/>
      <c r="AM58" s="300"/>
      <c r="AN58" s="300"/>
      <c r="AO58" s="300"/>
      <c r="AP58" s="300"/>
      <c r="AQ58" s="300"/>
      <c r="AR58" s="300"/>
      <c r="AS58" s="300"/>
      <c r="AT58" s="300"/>
      <c r="AU58" s="300"/>
      <c r="AV58" s="300"/>
      <c r="AW58" s="300"/>
      <c r="AX58" s="300"/>
      <c r="AY58" s="300"/>
      <c r="AZ58" s="300"/>
      <c r="BA58" s="300"/>
      <c r="BB58" s="300"/>
      <c r="BC58" s="300"/>
      <c r="BD58" s="300"/>
      <c r="BE58" s="300"/>
      <c r="BF58" s="300"/>
      <c r="BG58" s="300"/>
      <c r="BH58" s="300"/>
      <c r="BI58" s="300"/>
      <c r="BJ58" s="300"/>
      <c r="BK58" s="300"/>
      <c r="BL58" s="300"/>
      <c r="BM58" s="300"/>
      <c r="BN58" s="300"/>
      <c r="BO58" s="300"/>
      <c r="BP58" s="300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</row>
    <row r="59" spans="1:85" x14ac:dyDescent="0.25">
      <c r="A59" s="300"/>
      <c r="B59" s="300"/>
      <c r="C59" s="300"/>
      <c r="D59" s="300"/>
      <c r="E59" s="300"/>
      <c r="F59" s="300"/>
      <c r="G59" s="300"/>
      <c r="H59" s="300"/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  <c r="AG59" s="300"/>
      <c r="AH59" s="300"/>
      <c r="AI59" s="300"/>
      <c r="AJ59" s="300"/>
      <c r="AK59" s="300"/>
      <c r="AL59" s="300"/>
      <c r="AM59" s="300"/>
      <c r="AN59" s="300"/>
      <c r="AO59" s="300"/>
      <c r="AP59" s="300"/>
      <c r="AQ59" s="300"/>
      <c r="AR59" s="300"/>
      <c r="AS59" s="300"/>
      <c r="AT59" s="300"/>
      <c r="AU59" s="300"/>
      <c r="AV59" s="300"/>
      <c r="AW59" s="300"/>
      <c r="AX59" s="300"/>
      <c r="AY59" s="300"/>
      <c r="AZ59" s="300"/>
      <c r="BA59" s="300"/>
      <c r="BB59" s="300"/>
      <c r="BC59" s="300"/>
      <c r="BD59" s="300"/>
      <c r="BE59" s="300"/>
      <c r="BF59" s="300"/>
      <c r="BG59" s="300"/>
      <c r="BH59" s="300"/>
      <c r="BI59" s="300"/>
      <c r="BJ59" s="300"/>
      <c r="BK59" s="300"/>
      <c r="BL59" s="300"/>
      <c r="BM59" s="300"/>
      <c r="BN59" s="300"/>
      <c r="BO59" s="300"/>
      <c r="BP59" s="300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</row>
    <row r="60" spans="1:85" x14ac:dyDescent="0.25">
      <c r="A60" s="300"/>
      <c r="B60" s="300"/>
      <c r="C60" s="300"/>
      <c r="D60" s="300"/>
      <c r="E60" s="300"/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  <c r="AJ60" s="300"/>
      <c r="AK60" s="300"/>
      <c r="AL60" s="300"/>
      <c r="AM60" s="300"/>
      <c r="AN60" s="300"/>
      <c r="AO60" s="300"/>
      <c r="AP60" s="300"/>
      <c r="AQ60" s="300"/>
      <c r="AR60" s="300"/>
      <c r="AS60" s="300"/>
      <c r="AT60" s="300"/>
      <c r="AU60" s="300"/>
      <c r="AV60" s="300"/>
      <c r="AW60" s="300"/>
      <c r="AX60" s="300"/>
      <c r="AY60" s="300"/>
      <c r="AZ60" s="300"/>
      <c r="BA60" s="300"/>
      <c r="BB60" s="300"/>
      <c r="BC60" s="300"/>
      <c r="BD60" s="300"/>
      <c r="BE60" s="300"/>
      <c r="BF60" s="300"/>
      <c r="BG60" s="300"/>
      <c r="BH60" s="300"/>
      <c r="BI60" s="300"/>
      <c r="BJ60" s="300"/>
      <c r="BK60" s="300"/>
      <c r="BL60" s="300"/>
      <c r="BM60" s="300"/>
      <c r="BN60" s="300"/>
      <c r="BO60" s="300"/>
      <c r="BP60" s="300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</row>
    <row r="61" spans="1:85" x14ac:dyDescent="0.25">
      <c r="A61" s="300"/>
      <c r="B61" s="300"/>
      <c r="C61" s="300"/>
      <c r="D61" s="300"/>
      <c r="E61" s="300"/>
      <c r="F61" s="300"/>
      <c r="G61" s="300"/>
      <c r="H61" s="300"/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  <c r="AJ61" s="300"/>
      <c r="AK61" s="300"/>
      <c r="AL61" s="300"/>
      <c r="AM61" s="300"/>
      <c r="AN61" s="300"/>
      <c r="AO61" s="300"/>
      <c r="AP61" s="300"/>
      <c r="AQ61" s="300"/>
      <c r="AR61" s="300"/>
      <c r="AS61" s="300"/>
      <c r="AT61" s="300"/>
      <c r="AU61" s="300"/>
      <c r="AV61" s="300"/>
      <c r="AW61" s="300"/>
      <c r="AX61" s="300"/>
      <c r="AY61" s="300"/>
      <c r="AZ61" s="300"/>
      <c r="BA61" s="300"/>
      <c r="BB61" s="300"/>
      <c r="BC61" s="300"/>
      <c r="BD61" s="300"/>
      <c r="BE61" s="300"/>
      <c r="BF61" s="300"/>
      <c r="BG61" s="300"/>
      <c r="BH61" s="300"/>
      <c r="BI61" s="300"/>
      <c r="BJ61" s="300"/>
      <c r="BK61" s="300"/>
      <c r="BL61" s="300"/>
      <c r="BM61" s="300"/>
      <c r="BN61" s="300"/>
      <c r="BO61" s="300"/>
      <c r="BP61" s="300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</row>
    <row r="62" spans="1:85" x14ac:dyDescent="0.25">
      <c r="A62" s="300"/>
      <c r="B62" s="300"/>
      <c r="C62" s="300"/>
      <c r="D62" s="300"/>
      <c r="E62" s="300"/>
      <c r="F62" s="300"/>
      <c r="G62" s="300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  <c r="Z62" s="300"/>
      <c r="AA62" s="300"/>
      <c r="AB62" s="300"/>
      <c r="AC62" s="300"/>
      <c r="AD62" s="300"/>
      <c r="AE62" s="300"/>
      <c r="AF62" s="300"/>
      <c r="AG62" s="300"/>
      <c r="AH62" s="300"/>
      <c r="AI62" s="300"/>
      <c r="AJ62" s="300"/>
      <c r="AK62" s="300"/>
      <c r="AL62" s="300"/>
      <c r="AM62" s="300"/>
      <c r="AN62" s="300"/>
      <c r="AO62" s="300"/>
      <c r="AP62" s="300"/>
      <c r="AQ62" s="300"/>
      <c r="AR62" s="300"/>
      <c r="AS62" s="300"/>
      <c r="AT62" s="300"/>
      <c r="AU62" s="300"/>
      <c r="AV62" s="300"/>
      <c r="AW62" s="300"/>
      <c r="AX62" s="300"/>
      <c r="AY62" s="300"/>
      <c r="AZ62" s="300"/>
      <c r="BA62" s="300"/>
      <c r="BB62" s="300"/>
      <c r="BC62" s="300"/>
      <c r="BD62" s="300"/>
      <c r="BE62" s="300"/>
      <c r="BF62" s="300"/>
      <c r="BG62" s="300"/>
      <c r="BH62" s="300"/>
      <c r="BI62" s="300"/>
      <c r="BJ62" s="300"/>
      <c r="BK62" s="300"/>
      <c r="BL62" s="300"/>
      <c r="BM62" s="300"/>
      <c r="BN62" s="300"/>
      <c r="BO62" s="300"/>
      <c r="BP62" s="300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</row>
    <row r="63" spans="1:85" x14ac:dyDescent="0.25">
      <c r="A63" s="300"/>
      <c r="B63" s="300"/>
      <c r="C63" s="300"/>
      <c r="D63" s="300"/>
      <c r="E63" s="300"/>
      <c r="F63" s="300"/>
      <c r="G63" s="300"/>
      <c r="H63" s="300"/>
      <c r="I63" s="300"/>
      <c r="J63" s="300"/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  <c r="AJ63" s="300"/>
      <c r="AK63" s="300"/>
      <c r="AL63" s="300"/>
      <c r="AM63" s="300"/>
      <c r="AN63" s="300"/>
      <c r="AO63" s="300"/>
      <c r="AP63" s="300"/>
      <c r="AQ63" s="300"/>
      <c r="AR63" s="300"/>
      <c r="AS63" s="300"/>
      <c r="AT63" s="300"/>
      <c r="AU63" s="300"/>
      <c r="AV63" s="300"/>
      <c r="AW63" s="300"/>
      <c r="AX63" s="300"/>
      <c r="AY63" s="300"/>
      <c r="AZ63" s="300"/>
      <c r="BA63" s="300"/>
      <c r="BB63" s="300"/>
      <c r="BC63" s="300"/>
      <c r="BD63" s="300"/>
      <c r="BE63" s="300"/>
      <c r="BF63" s="300"/>
      <c r="BG63" s="300"/>
      <c r="BH63" s="300"/>
      <c r="BI63" s="300"/>
      <c r="BJ63" s="300"/>
      <c r="BK63" s="300"/>
      <c r="BL63" s="300"/>
      <c r="BM63" s="300"/>
      <c r="BN63" s="300"/>
      <c r="BO63" s="300"/>
      <c r="BP63" s="300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</row>
    <row r="64" spans="1:85" x14ac:dyDescent="0.25">
      <c r="A64" s="300"/>
      <c r="B64" s="300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300"/>
      <c r="AP64" s="300"/>
      <c r="AQ64" s="300"/>
      <c r="AR64" s="300"/>
      <c r="AS64" s="300"/>
      <c r="AT64" s="300"/>
      <c r="AU64" s="300"/>
      <c r="AV64" s="300"/>
      <c r="AW64" s="300"/>
      <c r="AX64" s="300"/>
      <c r="AY64" s="300"/>
      <c r="AZ64" s="300"/>
      <c r="BA64" s="300"/>
      <c r="BB64" s="300"/>
      <c r="BC64" s="300"/>
      <c r="BD64" s="300"/>
      <c r="BE64" s="300"/>
      <c r="BF64" s="300"/>
      <c r="BG64" s="300"/>
      <c r="BH64" s="300"/>
      <c r="BI64" s="300"/>
      <c r="BJ64" s="300"/>
      <c r="BK64" s="300"/>
      <c r="BL64" s="300"/>
      <c r="BM64" s="300"/>
      <c r="BN64" s="300"/>
      <c r="BO64" s="300"/>
      <c r="BP64" s="300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</row>
    <row r="65" spans="1:85" x14ac:dyDescent="0.25">
      <c r="A65" s="300"/>
      <c r="B65" s="300"/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300"/>
      <c r="AP65" s="300"/>
      <c r="AQ65" s="300"/>
      <c r="AR65" s="300"/>
      <c r="AS65" s="300"/>
      <c r="AT65" s="300"/>
      <c r="AU65" s="300"/>
      <c r="AV65" s="300"/>
      <c r="AW65" s="300"/>
      <c r="AX65" s="300"/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300"/>
      <c r="BK65" s="300"/>
      <c r="BL65" s="300"/>
      <c r="BM65" s="300"/>
      <c r="BN65" s="300"/>
      <c r="BO65" s="300"/>
      <c r="BP65" s="300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</row>
    <row r="66" spans="1:85" x14ac:dyDescent="0.25">
      <c r="A66" s="300"/>
      <c r="B66" s="300"/>
      <c r="C66" s="300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00"/>
      <c r="AL66" s="300"/>
      <c r="AM66" s="300"/>
      <c r="AN66" s="300"/>
      <c r="AO66" s="300"/>
      <c r="AP66" s="300"/>
      <c r="AQ66" s="300"/>
      <c r="AR66" s="300"/>
      <c r="AS66" s="300"/>
      <c r="AT66" s="300"/>
      <c r="AU66" s="300"/>
      <c r="AV66" s="300"/>
      <c r="AW66" s="300"/>
      <c r="AX66" s="300"/>
      <c r="AY66" s="300"/>
      <c r="AZ66" s="300"/>
      <c r="BA66" s="300"/>
      <c r="BB66" s="300"/>
      <c r="BC66" s="300"/>
      <c r="BD66" s="300"/>
      <c r="BE66" s="300"/>
      <c r="BF66" s="300"/>
      <c r="BG66" s="300"/>
      <c r="BH66" s="300"/>
      <c r="BI66" s="300"/>
      <c r="BJ66" s="300"/>
      <c r="BK66" s="300"/>
      <c r="BL66" s="300"/>
      <c r="BM66" s="300"/>
      <c r="BN66" s="300"/>
      <c r="BO66" s="300"/>
      <c r="BP66" s="300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</row>
    <row r="67" spans="1:85" x14ac:dyDescent="0.25">
      <c r="A67" s="300"/>
      <c r="B67" s="300"/>
      <c r="C67" s="300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0"/>
      <c r="AY67" s="300"/>
      <c r="AZ67" s="300"/>
      <c r="BA67" s="300"/>
      <c r="BB67" s="300"/>
      <c r="BC67" s="300"/>
      <c r="BD67" s="300"/>
      <c r="BE67" s="300"/>
      <c r="BF67" s="300"/>
      <c r="BG67" s="300"/>
      <c r="BH67" s="300"/>
      <c r="BI67" s="300"/>
      <c r="BJ67" s="300"/>
      <c r="BK67" s="300"/>
      <c r="BL67" s="300"/>
      <c r="BM67" s="300"/>
      <c r="BN67" s="300"/>
      <c r="BO67" s="300"/>
      <c r="BP67" s="300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</row>
    <row r="68" spans="1:85" x14ac:dyDescent="0.25">
      <c r="A68" s="300"/>
      <c r="B68" s="300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300"/>
      <c r="BL68" s="300"/>
      <c r="BM68" s="300"/>
      <c r="BN68" s="300"/>
      <c r="BO68" s="300"/>
      <c r="BP68" s="300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</row>
    <row r="69" spans="1:85" x14ac:dyDescent="0.25">
      <c r="A69" s="300"/>
      <c r="B69" s="300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300"/>
      <c r="BL69" s="300"/>
      <c r="BM69" s="300"/>
      <c r="BN69" s="300"/>
      <c r="BO69" s="300"/>
      <c r="BP69" s="300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</row>
    <row r="70" spans="1:85" x14ac:dyDescent="0.25">
      <c r="A70" s="300"/>
      <c r="B70" s="300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300"/>
      <c r="BL70" s="300"/>
      <c r="BM70" s="300"/>
      <c r="BN70" s="300"/>
      <c r="BO70" s="300"/>
      <c r="BP70" s="300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</row>
    <row r="71" spans="1:85" x14ac:dyDescent="0.25">
      <c r="A71" s="300"/>
      <c r="B71" s="300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300"/>
      <c r="BL71" s="300"/>
      <c r="BM71" s="300"/>
      <c r="BN71" s="300"/>
      <c r="BO71" s="300"/>
      <c r="BP71" s="300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</row>
    <row r="72" spans="1:85" x14ac:dyDescent="0.25">
      <c r="A72" s="300"/>
      <c r="B72" s="300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300"/>
      <c r="BL72" s="300"/>
      <c r="BM72" s="300"/>
      <c r="BN72" s="300"/>
      <c r="BO72" s="300"/>
      <c r="BP72" s="300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</row>
    <row r="73" spans="1:85" x14ac:dyDescent="0.25">
      <c r="A73" s="300"/>
      <c r="B73" s="300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300"/>
      <c r="BL73" s="300"/>
      <c r="BM73" s="300"/>
      <c r="BN73" s="300"/>
      <c r="BO73" s="300"/>
      <c r="BP73" s="300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</row>
    <row r="74" spans="1:85" x14ac:dyDescent="0.25">
      <c r="A74" s="300"/>
      <c r="B74" s="300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300"/>
      <c r="BL74" s="300"/>
      <c r="BM74" s="300"/>
      <c r="BN74" s="300"/>
      <c r="BO74" s="300"/>
      <c r="BP74" s="300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</row>
    <row r="75" spans="1:85" x14ac:dyDescent="0.25">
      <c r="A75" s="300"/>
      <c r="B75" s="300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300"/>
      <c r="BL75" s="300"/>
      <c r="BM75" s="300"/>
      <c r="BN75" s="300"/>
      <c r="BO75" s="300"/>
      <c r="BP75" s="300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</row>
    <row r="76" spans="1:85" x14ac:dyDescent="0.25">
      <c r="A76" s="300"/>
      <c r="B76" s="300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300"/>
      <c r="BL76" s="300"/>
      <c r="BM76" s="300"/>
      <c r="BN76" s="300"/>
      <c r="BO76" s="300"/>
      <c r="BP76" s="300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</row>
    <row r="77" spans="1:85" x14ac:dyDescent="0.25">
      <c r="A77" s="300"/>
      <c r="B77" s="300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300"/>
      <c r="BL77" s="300"/>
      <c r="BM77" s="300"/>
      <c r="BN77" s="300"/>
      <c r="BO77" s="300"/>
      <c r="BP77" s="300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</row>
    <row r="78" spans="1:85" x14ac:dyDescent="0.25">
      <c r="A78" s="300"/>
      <c r="B78" s="300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300"/>
      <c r="BL78" s="300"/>
      <c r="BM78" s="300"/>
      <c r="BN78" s="300"/>
      <c r="BO78" s="300"/>
      <c r="BP78" s="300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</row>
    <row r="79" spans="1:85" x14ac:dyDescent="0.25">
      <c r="A79" s="300"/>
      <c r="B79" s="300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300"/>
      <c r="BK79" s="300"/>
      <c r="BL79" s="300"/>
      <c r="BM79" s="300"/>
      <c r="BN79" s="300"/>
      <c r="BO79" s="300"/>
      <c r="BP79" s="300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</row>
    <row r="80" spans="1:85" x14ac:dyDescent="0.25">
      <c r="A80" s="300"/>
      <c r="B80" s="300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300"/>
      <c r="BL80" s="300"/>
      <c r="BM80" s="300"/>
      <c r="BN80" s="300"/>
      <c r="BO80" s="300"/>
      <c r="BP80" s="300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</row>
    <row r="81" spans="1:85" x14ac:dyDescent="0.25">
      <c r="A81" s="300"/>
      <c r="B81" s="300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300"/>
      <c r="BL81" s="300"/>
      <c r="BM81" s="300"/>
      <c r="BN81" s="300"/>
      <c r="BO81" s="300"/>
      <c r="BP81" s="300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</row>
    <row r="82" spans="1:85" x14ac:dyDescent="0.25">
      <c r="A82" s="300"/>
      <c r="B82" s="300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300"/>
      <c r="BL82" s="300"/>
      <c r="BM82" s="300"/>
      <c r="BN82" s="300"/>
      <c r="BO82" s="300"/>
      <c r="BP82" s="300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</row>
    <row r="83" spans="1:85" x14ac:dyDescent="0.25">
      <c r="A83" s="300"/>
      <c r="B83" s="300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300"/>
      <c r="BL83" s="300"/>
      <c r="BM83" s="300"/>
      <c r="BN83" s="300"/>
      <c r="BO83" s="300"/>
      <c r="BP83" s="300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</row>
    <row r="84" spans="1:85" x14ac:dyDescent="0.25">
      <c r="A84" s="300"/>
      <c r="B84" s="300"/>
      <c r="C84" s="300"/>
      <c r="D84" s="300"/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  <c r="AJ84" s="300"/>
      <c r="AK84" s="300"/>
      <c r="AL84" s="300"/>
      <c r="AM84" s="300"/>
      <c r="AN84" s="300"/>
      <c r="AO84" s="300"/>
      <c r="AP84" s="300"/>
      <c r="AQ84" s="300"/>
      <c r="AR84" s="300"/>
      <c r="AS84" s="300"/>
      <c r="AT84" s="300"/>
      <c r="AU84" s="300"/>
      <c r="AV84" s="300"/>
      <c r="AW84" s="300"/>
      <c r="AX84" s="300"/>
      <c r="AY84" s="300"/>
      <c r="AZ84" s="300"/>
      <c r="BA84" s="300"/>
      <c r="BB84" s="300"/>
      <c r="BC84" s="300"/>
      <c r="BD84" s="300"/>
      <c r="BE84" s="300"/>
      <c r="BF84" s="300"/>
      <c r="BG84" s="300"/>
      <c r="BH84" s="300"/>
      <c r="BI84" s="300"/>
      <c r="BJ84" s="300"/>
      <c r="BK84" s="300"/>
      <c r="BL84" s="300"/>
      <c r="BM84" s="300"/>
      <c r="BN84" s="300"/>
      <c r="BO84" s="300"/>
      <c r="BP84" s="300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</row>
    <row r="85" spans="1:85" x14ac:dyDescent="0.25">
      <c r="A85" s="300"/>
      <c r="B85" s="300"/>
      <c r="C85" s="300"/>
      <c r="D85" s="300"/>
      <c r="E85" s="300"/>
      <c r="F85" s="300"/>
      <c r="G85" s="300"/>
      <c r="H85" s="300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  <c r="AJ85" s="300"/>
      <c r="AK85" s="300"/>
      <c r="AL85" s="300"/>
      <c r="AM85" s="300"/>
      <c r="AN85" s="300"/>
      <c r="AO85" s="300"/>
      <c r="AP85" s="300"/>
      <c r="AQ85" s="300"/>
      <c r="AR85" s="300"/>
      <c r="AS85" s="300"/>
      <c r="AT85" s="300"/>
      <c r="AU85" s="300"/>
      <c r="AV85" s="300"/>
      <c r="AW85" s="300"/>
      <c r="AX85" s="300"/>
      <c r="AY85" s="300"/>
      <c r="AZ85" s="300"/>
      <c r="BA85" s="300"/>
      <c r="BB85" s="300"/>
      <c r="BC85" s="300"/>
      <c r="BD85" s="300"/>
      <c r="BE85" s="300"/>
      <c r="BF85" s="300"/>
      <c r="BG85" s="300"/>
      <c r="BH85" s="300"/>
      <c r="BI85" s="300"/>
      <c r="BJ85" s="300"/>
      <c r="BK85" s="300"/>
      <c r="BL85" s="300"/>
      <c r="BM85" s="300"/>
      <c r="BN85" s="300"/>
      <c r="BO85" s="300"/>
      <c r="BP85" s="300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</row>
    <row r="86" spans="1:85" x14ac:dyDescent="0.25">
      <c r="A86" s="300"/>
      <c r="B86" s="300"/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  <c r="AJ86" s="300"/>
      <c r="AK86" s="300"/>
      <c r="AL86" s="300"/>
      <c r="AM86" s="300"/>
      <c r="AN86" s="300"/>
      <c r="AO86" s="300"/>
      <c r="AP86" s="300"/>
      <c r="AQ86" s="300"/>
      <c r="AR86" s="300"/>
      <c r="AS86" s="300"/>
      <c r="AT86" s="300"/>
      <c r="AU86" s="300"/>
      <c r="AV86" s="300"/>
      <c r="AW86" s="300"/>
      <c r="AX86" s="300"/>
      <c r="AY86" s="300"/>
      <c r="AZ86" s="300"/>
      <c r="BA86" s="300"/>
      <c r="BB86" s="300"/>
      <c r="BC86" s="300"/>
      <c r="BD86" s="300"/>
      <c r="BE86" s="300"/>
      <c r="BF86" s="300"/>
      <c r="BG86" s="300"/>
      <c r="BH86" s="300"/>
      <c r="BI86" s="300"/>
      <c r="BJ86" s="300"/>
      <c r="BK86" s="300"/>
      <c r="BL86" s="300"/>
      <c r="BM86" s="300"/>
      <c r="BN86" s="300"/>
      <c r="BO86" s="300"/>
      <c r="BP86" s="300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</row>
    <row r="87" spans="1:85" x14ac:dyDescent="0.25">
      <c r="A87" s="300"/>
      <c r="B87" s="300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  <c r="AJ87" s="300"/>
      <c r="AK87" s="300"/>
      <c r="AL87" s="300"/>
      <c r="AM87" s="300"/>
      <c r="AN87" s="300"/>
      <c r="AO87" s="300"/>
      <c r="AP87" s="300"/>
      <c r="AQ87" s="300"/>
      <c r="AR87" s="300"/>
      <c r="AS87" s="300"/>
      <c r="AT87" s="300"/>
      <c r="AU87" s="300"/>
      <c r="AV87" s="300"/>
      <c r="AW87" s="300"/>
      <c r="AX87" s="300"/>
      <c r="AY87" s="300"/>
      <c r="AZ87" s="300"/>
      <c r="BA87" s="300"/>
      <c r="BB87" s="300"/>
      <c r="BC87" s="300"/>
      <c r="BD87" s="300"/>
      <c r="BE87" s="300"/>
      <c r="BF87" s="300"/>
      <c r="BG87" s="300"/>
      <c r="BH87" s="300"/>
      <c r="BI87" s="300"/>
      <c r="BJ87" s="300"/>
      <c r="BK87" s="300"/>
      <c r="BL87" s="300"/>
      <c r="BM87" s="300"/>
      <c r="BN87" s="300"/>
      <c r="BO87" s="300"/>
      <c r="BP87" s="300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</row>
    <row r="88" spans="1:85" x14ac:dyDescent="0.25">
      <c r="A88" s="300"/>
      <c r="B88" s="300"/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  <c r="AO88" s="300"/>
      <c r="AP88" s="300"/>
      <c r="AQ88" s="300"/>
      <c r="AR88" s="300"/>
      <c r="AS88" s="300"/>
      <c r="AT88" s="300"/>
      <c r="AU88" s="300"/>
      <c r="AV88" s="300"/>
      <c r="AW88" s="300"/>
      <c r="AX88" s="300"/>
      <c r="AY88" s="300"/>
      <c r="AZ88" s="300"/>
      <c r="BA88" s="300"/>
      <c r="BB88" s="300"/>
      <c r="BC88" s="300"/>
      <c r="BD88" s="300"/>
      <c r="BE88" s="300"/>
      <c r="BF88" s="300"/>
      <c r="BG88" s="300"/>
      <c r="BH88" s="300"/>
      <c r="BI88" s="300"/>
      <c r="BJ88" s="300"/>
      <c r="BK88" s="300"/>
      <c r="BL88" s="300"/>
      <c r="BM88" s="300"/>
      <c r="BN88" s="300"/>
      <c r="BO88" s="300"/>
      <c r="BP88" s="300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</row>
    <row r="89" spans="1:85" x14ac:dyDescent="0.25">
      <c r="A89" s="300"/>
      <c r="B89" s="300"/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  <c r="AJ89" s="300"/>
      <c r="AK89" s="300"/>
      <c r="AL89" s="300"/>
      <c r="AM89" s="300"/>
      <c r="AN89" s="300"/>
      <c r="AO89" s="300"/>
      <c r="AP89" s="300"/>
      <c r="AQ89" s="300"/>
      <c r="AR89" s="300"/>
      <c r="AS89" s="300"/>
      <c r="AT89" s="300"/>
      <c r="AU89" s="300"/>
      <c r="AV89" s="300"/>
      <c r="AW89" s="300"/>
      <c r="AX89" s="300"/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300"/>
      <c r="BK89" s="300"/>
      <c r="BL89" s="300"/>
      <c r="BM89" s="300"/>
      <c r="BN89" s="300"/>
      <c r="BO89" s="300"/>
      <c r="BP89" s="300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</row>
    <row r="90" spans="1:85" x14ac:dyDescent="0.25">
      <c r="A90" s="300"/>
      <c r="B90" s="300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  <c r="AJ90" s="300"/>
      <c r="AK90" s="300"/>
      <c r="AL90" s="300"/>
      <c r="AM90" s="300"/>
      <c r="AN90" s="300"/>
      <c r="AO90" s="300"/>
      <c r="AP90" s="300"/>
      <c r="AQ90" s="300"/>
      <c r="AR90" s="300"/>
      <c r="AS90" s="300"/>
      <c r="AT90" s="300"/>
      <c r="AU90" s="300"/>
      <c r="AV90" s="300"/>
      <c r="AW90" s="300"/>
      <c r="AX90" s="300"/>
      <c r="AY90" s="300"/>
      <c r="AZ90" s="300"/>
      <c r="BA90" s="300"/>
      <c r="BB90" s="300"/>
      <c r="BC90" s="300"/>
      <c r="BD90" s="300"/>
      <c r="BE90" s="300"/>
      <c r="BF90" s="300"/>
      <c r="BG90" s="300"/>
      <c r="BH90" s="300"/>
      <c r="BI90" s="300"/>
      <c r="BJ90" s="300"/>
      <c r="BK90" s="300"/>
      <c r="BL90" s="300"/>
      <c r="BM90" s="300"/>
      <c r="BN90" s="300"/>
      <c r="BO90" s="300"/>
      <c r="BP90" s="300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</row>
    <row r="91" spans="1:85" x14ac:dyDescent="0.25">
      <c r="A91" s="300"/>
      <c r="B91" s="300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  <c r="AJ91" s="300"/>
      <c r="AK91" s="300"/>
      <c r="AL91" s="300"/>
      <c r="AM91" s="300"/>
      <c r="AN91" s="300"/>
      <c r="AO91" s="300"/>
      <c r="AP91" s="300"/>
      <c r="AQ91" s="300"/>
      <c r="AR91" s="300"/>
      <c r="AS91" s="300"/>
      <c r="AT91" s="300"/>
      <c r="AU91" s="300"/>
      <c r="AV91" s="300"/>
      <c r="AW91" s="300"/>
      <c r="AX91" s="300"/>
      <c r="AY91" s="300"/>
      <c r="AZ91" s="300"/>
      <c r="BA91" s="300"/>
      <c r="BB91" s="300"/>
      <c r="BC91" s="300"/>
      <c r="BD91" s="300"/>
      <c r="BE91" s="300"/>
      <c r="BF91" s="300"/>
      <c r="BG91" s="300"/>
      <c r="BH91" s="300"/>
      <c r="BI91" s="300"/>
      <c r="BJ91" s="300"/>
      <c r="BK91" s="300"/>
      <c r="BL91" s="300"/>
      <c r="BM91" s="300"/>
      <c r="BN91" s="300"/>
      <c r="BO91" s="300"/>
      <c r="BP91" s="300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</row>
    <row r="92" spans="1:85" x14ac:dyDescent="0.25">
      <c r="A92" s="300"/>
      <c r="B92" s="300"/>
      <c r="C92" s="300"/>
      <c r="D92" s="300"/>
      <c r="E92" s="300"/>
      <c r="F92" s="300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  <c r="AJ92" s="300"/>
      <c r="AK92" s="300"/>
      <c r="AL92" s="300"/>
      <c r="AM92" s="300"/>
      <c r="AN92" s="300"/>
      <c r="AO92" s="300"/>
      <c r="AP92" s="300"/>
      <c r="AQ92" s="300"/>
      <c r="AR92" s="300"/>
      <c r="AS92" s="300"/>
      <c r="AT92" s="300"/>
      <c r="AU92" s="300"/>
      <c r="AV92" s="300"/>
      <c r="AW92" s="300"/>
      <c r="AX92" s="300"/>
      <c r="AY92" s="300"/>
      <c r="AZ92" s="300"/>
      <c r="BA92" s="300"/>
      <c r="BB92" s="300"/>
      <c r="BC92" s="300"/>
      <c r="BD92" s="300"/>
      <c r="BE92" s="300"/>
      <c r="BF92" s="300"/>
      <c r="BG92" s="300"/>
      <c r="BH92" s="300"/>
      <c r="BI92" s="300"/>
      <c r="BJ92" s="300"/>
      <c r="BK92" s="300"/>
      <c r="BL92" s="300"/>
      <c r="BM92" s="300"/>
      <c r="BN92" s="300"/>
      <c r="BO92" s="300"/>
      <c r="BP92" s="300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</row>
    <row r="93" spans="1:85" x14ac:dyDescent="0.25">
      <c r="A93" s="300"/>
      <c r="B93" s="300"/>
      <c r="C93" s="300"/>
      <c r="D93" s="300"/>
      <c r="E93" s="300"/>
      <c r="F93" s="300"/>
      <c r="G93" s="300"/>
      <c r="H93" s="300"/>
      <c r="I93" s="300"/>
      <c r="J93" s="300"/>
      <c r="K93" s="300"/>
      <c r="L93" s="300"/>
      <c r="M93" s="300"/>
      <c r="N93" s="300"/>
      <c r="O93" s="300"/>
      <c r="P93" s="300"/>
      <c r="Q93" s="300"/>
      <c r="R93" s="300"/>
      <c r="S93" s="300"/>
      <c r="T93" s="300"/>
      <c r="U93" s="300"/>
      <c r="V93" s="300"/>
      <c r="W93" s="300"/>
      <c r="X93" s="300"/>
      <c r="Y93" s="300"/>
      <c r="Z93" s="300"/>
      <c r="AA93" s="300"/>
      <c r="AB93" s="300"/>
      <c r="AC93" s="300"/>
      <c r="AD93" s="300"/>
      <c r="AE93" s="300"/>
      <c r="AF93" s="300"/>
      <c r="AG93" s="300"/>
      <c r="AH93" s="300"/>
      <c r="AI93" s="300"/>
      <c r="AJ93" s="300"/>
      <c r="AK93" s="300"/>
      <c r="AL93" s="300"/>
      <c r="AM93" s="300"/>
      <c r="AN93" s="300"/>
      <c r="AO93" s="300"/>
      <c r="AP93" s="300"/>
      <c r="AQ93" s="300"/>
      <c r="AR93" s="300"/>
      <c r="AS93" s="300"/>
      <c r="AT93" s="300"/>
      <c r="AU93" s="300"/>
      <c r="AV93" s="300"/>
      <c r="AW93" s="300"/>
      <c r="AX93" s="300"/>
      <c r="AY93" s="300"/>
      <c r="AZ93" s="300"/>
      <c r="BA93" s="300"/>
      <c r="BB93" s="300"/>
      <c r="BC93" s="300"/>
      <c r="BD93" s="300"/>
      <c r="BE93" s="300"/>
      <c r="BF93" s="300"/>
      <c r="BG93" s="300"/>
      <c r="BH93" s="300"/>
      <c r="BI93" s="300"/>
      <c r="BJ93" s="300"/>
      <c r="BK93" s="300"/>
      <c r="BL93" s="300"/>
      <c r="BM93" s="300"/>
      <c r="BN93" s="300"/>
      <c r="BO93" s="300"/>
      <c r="BP93" s="300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</row>
    <row r="94" spans="1:85" x14ac:dyDescent="0.25">
      <c r="A94" s="300"/>
      <c r="B94" s="300"/>
      <c r="C94" s="300"/>
      <c r="D94" s="300"/>
      <c r="E94" s="300"/>
      <c r="F94" s="300"/>
      <c r="G94" s="300"/>
      <c r="H94" s="300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  <c r="AJ94" s="300"/>
      <c r="AK94" s="300"/>
      <c r="AL94" s="300"/>
      <c r="AM94" s="300"/>
      <c r="AN94" s="300"/>
      <c r="AO94" s="300"/>
      <c r="AP94" s="300"/>
      <c r="AQ94" s="300"/>
      <c r="AR94" s="300"/>
      <c r="AS94" s="300"/>
      <c r="AT94" s="300"/>
      <c r="AU94" s="300"/>
      <c r="AV94" s="300"/>
      <c r="AW94" s="300"/>
      <c r="AX94" s="300"/>
      <c r="AY94" s="300"/>
      <c r="AZ94" s="300"/>
      <c r="BA94" s="300"/>
      <c r="BB94" s="300"/>
      <c r="BC94" s="300"/>
      <c r="BD94" s="300"/>
      <c r="BE94" s="300"/>
      <c r="BF94" s="300"/>
      <c r="BG94" s="300"/>
      <c r="BH94" s="300"/>
      <c r="BI94" s="300"/>
      <c r="BJ94" s="300"/>
      <c r="BK94" s="300"/>
      <c r="BL94" s="300"/>
      <c r="BM94" s="300"/>
      <c r="BN94" s="300"/>
      <c r="BO94" s="300"/>
      <c r="BP94" s="300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</row>
    <row r="95" spans="1:85" x14ac:dyDescent="0.25">
      <c r="A95" s="300"/>
      <c r="B95" s="300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  <c r="AJ95" s="300"/>
      <c r="AK95" s="300"/>
      <c r="AL95" s="300"/>
      <c r="AM95" s="300"/>
      <c r="AN95" s="300"/>
      <c r="AO95" s="300"/>
      <c r="AP95" s="300"/>
      <c r="AQ95" s="300"/>
      <c r="AR95" s="300"/>
      <c r="AS95" s="300"/>
      <c r="AT95" s="300"/>
      <c r="AU95" s="300"/>
      <c r="AV95" s="300"/>
      <c r="AW95" s="300"/>
      <c r="AX95" s="300"/>
      <c r="AY95" s="300"/>
      <c r="AZ95" s="300"/>
      <c r="BA95" s="300"/>
      <c r="BB95" s="300"/>
      <c r="BC95" s="300"/>
      <c r="BD95" s="300"/>
      <c r="BE95" s="300"/>
      <c r="BF95" s="300"/>
      <c r="BG95" s="300"/>
      <c r="BH95" s="300"/>
      <c r="BI95" s="300"/>
      <c r="BJ95" s="300"/>
      <c r="BK95" s="300"/>
      <c r="BL95" s="300"/>
      <c r="BM95" s="300"/>
      <c r="BN95" s="300"/>
      <c r="BO95" s="300"/>
      <c r="BP95" s="300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</row>
    <row r="96" spans="1:85" x14ac:dyDescent="0.25">
      <c r="A96" s="300"/>
      <c r="B96" s="300"/>
      <c r="C96" s="300"/>
      <c r="D96" s="300"/>
      <c r="E96" s="300"/>
      <c r="F96" s="300"/>
      <c r="G96" s="300"/>
      <c r="H96" s="300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  <c r="AJ96" s="300"/>
      <c r="AK96" s="300"/>
      <c r="AL96" s="300"/>
      <c r="AM96" s="300"/>
      <c r="AN96" s="300"/>
      <c r="AO96" s="300"/>
      <c r="AP96" s="300"/>
      <c r="AQ96" s="300"/>
      <c r="AR96" s="300"/>
      <c r="AS96" s="300"/>
      <c r="AT96" s="300"/>
      <c r="AU96" s="300"/>
      <c r="AV96" s="300"/>
      <c r="AW96" s="300"/>
      <c r="AX96" s="300"/>
      <c r="AY96" s="300"/>
      <c r="AZ96" s="300"/>
      <c r="BA96" s="300"/>
      <c r="BB96" s="300"/>
      <c r="BC96" s="300"/>
      <c r="BD96" s="300"/>
      <c r="BE96" s="300"/>
      <c r="BF96" s="300"/>
      <c r="BG96" s="300"/>
      <c r="BH96" s="300"/>
      <c r="BI96" s="300"/>
      <c r="BJ96" s="300"/>
      <c r="BK96" s="300"/>
      <c r="BL96" s="300"/>
      <c r="BM96" s="300"/>
      <c r="BN96" s="300"/>
      <c r="BO96" s="300"/>
      <c r="BP96" s="300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</row>
    <row r="97" spans="1:85" x14ac:dyDescent="0.25">
      <c r="A97" s="300"/>
      <c r="B97" s="300"/>
      <c r="C97" s="300"/>
      <c r="D97" s="300"/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  <c r="AJ97" s="300"/>
      <c r="AK97" s="300"/>
      <c r="AL97" s="300"/>
      <c r="AM97" s="300"/>
      <c r="AN97" s="300"/>
      <c r="AO97" s="300"/>
      <c r="AP97" s="300"/>
      <c r="AQ97" s="300"/>
      <c r="AR97" s="300"/>
      <c r="AS97" s="300"/>
      <c r="AT97" s="300"/>
      <c r="AU97" s="300"/>
      <c r="AV97" s="300"/>
      <c r="AW97" s="300"/>
      <c r="AX97" s="300"/>
      <c r="AY97" s="300"/>
      <c r="AZ97" s="300"/>
      <c r="BA97" s="300"/>
      <c r="BB97" s="300"/>
      <c r="BC97" s="300"/>
      <c r="BD97" s="300"/>
      <c r="BE97" s="300"/>
      <c r="BF97" s="300"/>
      <c r="BG97" s="300"/>
      <c r="BH97" s="300"/>
      <c r="BI97" s="300"/>
      <c r="BJ97" s="300"/>
      <c r="BK97" s="300"/>
      <c r="BL97" s="300"/>
      <c r="BM97" s="300"/>
      <c r="BN97" s="300"/>
      <c r="BO97" s="300"/>
      <c r="BP97" s="300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</row>
    <row r="98" spans="1:85" x14ac:dyDescent="0.25">
      <c r="A98" s="300"/>
      <c r="B98" s="300"/>
      <c r="C98" s="300"/>
      <c r="D98" s="300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  <c r="AJ98" s="300"/>
      <c r="AK98" s="300"/>
      <c r="AL98" s="300"/>
      <c r="AM98" s="300"/>
      <c r="AN98" s="300"/>
      <c r="AO98" s="300"/>
      <c r="AP98" s="300"/>
      <c r="AQ98" s="300"/>
      <c r="AR98" s="300"/>
      <c r="AS98" s="300"/>
      <c r="AT98" s="300"/>
      <c r="AU98" s="300"/>
      <c r="AV98" s="300"/>
      <c r="AW98" s="300"/>
      <c r="AX98" s="300"/>
      <c r="AY98" s="300"/>
      <c r="AZ98" s="300"/>
      <c r="BA98" s="300"/>
      <c r="BB98" s="300"/>
      <c r="BC98" s="300"/>
      <c r="BD98" s="300"/>
      <c r="BE98" s="300"/>
      <c r="BF98" s="300"/>
      <c r="BG98" s="300"/>
      <c r="BH98" s="300"/>
      <c r="BI98" s="300"/>
      <c r="BJ98" s="300"/>
      <c r="BK98" s="300"/>
      <c r="BL98" s="300"/>
      <c r="BM98" s="300"/>
      <c r="BN98" s="300"/>
      <c r="BO98" s="300"/>
      <c r="BP98" s="300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</row>
    <row r="99" spans="1:85" x14ac:dyDescent="0.25">
      <c r="A99" s="300"/>
      <c r="B99" s="300"/>
      <c r="C99" s="300"/>
      <c r="D99" s="300"/>
      <c r="E99" s="300"/>
      <c r="F99" s="300"/>
      <c r="G99" s="300"/>
      <c r="H99" s="300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  <c r="AJ99" s="300"/>
      <c r="AK99" s="300"/>
      <c r="AL99" s="300"/>
      <c r="AM99" s="300"/>
      <c r="AN99" s="300"/>
      <c r="AO99" s="300"/>
      <c r="AP99" s="300"/>
      <c r="AQ99" s="300"/>
      <c r="AR99" s="300"/>
      <c r="AS99" s="300"/>
      <c r="AT99" s="300"/>
      <c r="AU99" s="300"/>
      <c r="AV99" s="300"/>
      <c r="AW99" s="300"/>
      <c r="AX99" s="300"/>
      <c r="AY99" s="300"/>
      <c r="AZ99" s="300"/>
      <c r="BA99" s="300"/>
      <c r="BB99" s="300"/>
      <c r="BC99" s="300"/>
      <c r="BD99" s="300"/>
      <c r="BE99" s="300"/>
      <c r="BF99" s="300"/>
      <c r="BG99" s="300"/>
      <c r="BH99" s="300"/>
      <c r="BI99" s="300"/>
      <c r="BJ99" s="300"/>
      <c r="BK99" s="300"/>
      <c r="BL99" s="300"/>
      <c r="BM99" s="300"/>
      <c r="BN99" s="300"/>
      <c r="BO99" s="300"/>
      <c r="BP99" s="300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</row>
    <row r="100" spans="1:85" x14ac:dyDescent="0.25">
      <c r="A100" s="300"/>
      <c r="B100" s="300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  <c r="AJ100" s="300"/>
      <c r="AK100" s="300"/>
      <c r="AL100" s="300"/>
      <c r="AM100" s="300"/>
      <c r="AN100" s="300"/>
      <c r="AO100" s="300"/>
      <c r="AP100" s="300"/>
      <c r="AQ100" s="300"/>
      <c r="AR100" s="300"/>
      <c r="AS100" s="300"/>
      <c r="AT100" s="300"/>
      <c r="AU100" s="300"/>
      <c r="AV100" s="300"/>
      <c r="AW100" s="300"/>
      <c r="AX100" s="300"/>
      <c r="AY100" s="300"/>
      <c r="AZ100" s="300"/>
      <c r="BA100" s="300"/>
      <c r="BB100" s="300"/>
      <c r="BC100" s="300"/>
      <c r="BD100" s="300"/>
      <c r="BE100" s="300"/>
      <c r="BF100" s="300"/>
      <c r="BG100" s="300"/>
      <c r="BH100" s="300"/>
      <c r="BI100" s="300"/>
      <c r="BJ100" s="300"/>
      <c r="BK100" s="300"/>
      <c r="BL100" s="300"/>
      <c r="BM100" s="300"/>
      <c r="BN100" s="300"/>
      <c r="BO100" s="300"/>
      <c r="BP100" s="300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</row>
    <row r="101" spans="1:85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</row>
    <row r="102" spans="1:85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</row>
    <row r="103" spans="1:85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</row>
    <row r="104" spans="1:85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</row>
    <row r="105" spans="1:85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</row>
    <row r="106" spans="1:85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</row>
    <row r="107" spans="1:85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</row>
    <row r="108" spans="1:85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</row>
    <row r="109" spans="1:85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</row>
    <row r="110" spans="1:85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</row>
    <row r="111" spans="1:85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</row>
    <row r="112" spans="1:85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</row>
    <row r="113" spans="1:85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</row>
    <row r="114" spans="1:85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</row>
    <row r="115" spans="1:85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</row>
    <row r="116" spans="1:85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</row>
    <row r="117" spans="1:85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</row>
    <row r="118" spans="1:85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</row>
    <row r="119" spans="1:85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</row>
    <row r="120" spans="1:85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</row>
    <row r="121" spans="1:85" x14ac:dyDescent="0.25">
      <c r="B121" s="26"/>
      <c r="AC121" s="26"/>
    </row>
    <row r="122" spans="1:85" x14ac:dyDescent="0.25">
      <c r="B122" s="26"/>
      <c r="AC122" s="26"/>
    </row>
    <row r="123" spans="1:85" x14ac:dyDescent="0.25">
      <c r="B123" s="26"/>
      <c r="AC123" s="26"/>
    </row>
    <row r="124" spans="1:85" x14ac:dyDescent="0.25">
      <c r="B124" s="26"/>
      <c r="AC124" s="26"/>
    </row>
    <row r="125" spans="1:85" x14ac:dyDescent="0.25">
      <c r="B125" s="26"/>
      <c r="AC125" s="26"/>
    </row>
    <row r="126" spans="1:85" x14ac:dyDescent="0.25">
      <c r="B126" s="26"/>
      <c r="AC126" s="26"/>
    </row>
    <row r="127" spans="1:85" x14ac:dyDescent="0.25">
      <c r="B127" s="26"/>
      <c r="AC127" s="26"/>
    </row>
  </sheetData>
  <sheetProtection algorithmName="SHA-512" hashValue="XwODaIE2GoyE9Hmr7q7i/78m3Wpi+haE8MSdyZjjgW8VVWeN2a0Z2gLym4MnlaEPlPowEe5kIxbTRiTbYdX5Bg==" saltValue="E66VnMm6tA4CPnurN71ijQ==" spinCount="100000" sheet="1" objects="1" scenarios="1" selectLockedCells="1"/>
  <mergeCells count="26">
    <mergeCell ref="X9:X10"/>
    <mergeCell ref="H26:M26"/>
    <mergeCell ref="O26:Q26"/>
    <mergeCell ref="H9:L10"/>
    <mergeCell ref="O25:Q25"/>
    <mergeCell ref="S32:X32"/>
    <mergeCell ref="O31:Q31"/>
    <mergeCell ref="O33:Q33"/>
    <mergeCell ref="H32:M32"/>
    <mergeCell ref="O32:Q32"/>
    <mergeCell ref="B1:AE1"/>
    <mergeCell ref="O27:Q27"/>
    <mergeCell ref="O9:W10"/>
    <mergeCell ref="O30:Q30"/>
    <mergeCell ref="S30:X30"/>
    <mergeCell ref="H28:M28"/>
    <mergeCell ref="O28:Q28"/>
    <mergeCell ref="H30:M30"/>
    <mergeCell ref="S28:X28"/>
    <mergeCell ref="O29:Q29"/>
    <mergeCell ref="E5:Z5"/>
    <mergeCell ref="O24:Q24"/>
    <mergeCell ref="H7:X7"/>
    <mergeCell ref="H24:M24"/>
    <mergeCell ref="S24:X24"/>
    <mergeCell ref="S26:X26"/>
  </mergeCells>
  <conditionalFormatting sqref="S30 S26 S32 S28">
    <cfRule type="expression" dxfId="90" priority="170">
      <formula>ISNA(S26)</formula>
    </cfRule>
    <cfRule type="cellIs" dxfId="89" priority="175" stopIfTrue="1" operator="greaterThan">
      <formula>0</formula>
    </cfRule>
  </conditionalFormatting>
  <conditionalFormatting sqref="S30 S26 S32 S28">
    <cfRule type="cellIs" dxfId="88" priority="172" operator="lessThanOrEqual">
      <formula>0</formula>
    </cfRule>
  </conditionalFormatting>
  <conditionalFormatting sqref="S30 S26 S32 S28">
    <cfRule type="expression" dxfId="87" priority="168">
      <formula>ISERROR(S26)</formula>
    </cfRule>
  </conditionalFormatting>
  <conditionalFormatting sqref="T12 T14 T16 T18">
    <cfRule type="expression" dxfId="86" priority="423">
      <formula>AND(ISNUMBER(X12),X12&lt;&gt;0)</formula>
    </cfRule>
  </conditionalFormatting>
  <conditionalFormatting sqref="X18">
    <cfRule type="expression" dxfId="85" priority="439">
      <formula>AND(OR(ISNUMBER(#REF!),ISNUMBER(#REF!),ISNUMBER(#REF!)),OR(#REF!&lt;&gt;0,#REF!&lt;&gt;0,#REF!&lt;&gt;0),OR(NOT(ISNUMBER(X18)),X18=0))</formula>
    </cfRule>
  </conditionalFormatting>
  <conditionalFormatting sqref="X12 X14 X16 X18">
    <cfRule type="expression" dxfId="84" priority="454">
      <formula>AND(OR(ISNUMBER(O12),ISNUMBER(Q12),ISNUMBER(T12)),OR(O12&lt;&gt;0,Q12&lt;&gt;0,T12&lt;&gt;0),OR(NOT(ISNUMBER(X12)),X12=0))</formula>
    </cfRule>
  </conditionalFormatting>
  <conditionalFormatting sqref="O12 O14 O16 O18">
    <cfRule type="expression" dxfId="83" priority="456">
      <formula>AND(ISNUMBER(X12),X12&lt;&gt;0)</formula>
    </cfRule>
  </conditionalFormatting>
  <conditionalFormatting sqref="Q12 Q14 Q16 Q18">
    <cfRule type="expression" dxfId="82" priority="457">
      <formula>AND(ISNUMBER(X12),X12&lt;&gt;0)</formula>
    </cfRule>
  </conditionalFormatting>
  <conditionalFormatting sqref="X14">
    <cfRule type="expression" dxfId="81" priority="465">
      <formula>AND(OR(ISNUMBER(O14),ISNUMBER(Q14),ISNUMBER(T14)),OR(O14&lt;&gt;0,Q14&lt;&gt;0,T14&lt;&gt;0),OR(NOT(ISNUMBER(X14)),X14=0))</formula>
    </cfRule>
  </conditionalFormatting>
  <conditionalFormatting sqref="X16">
    <cfRule type="expression" dxfId="80" priority="473">
      <formula>AND(OR(ISNUMBER(O16),ISNUMBER(Q16),ISNUMBER(T16)),OR(O16&lt;&gt;0,Q16&lt;&gt;0,T16&lt;&gt;0),OR(NOT(ISNUMBER(X16)),X16=0))</formula>
    </cfRule>
  </conditionalFormatting>
  <conditionalFormatting sqref="H32">
    <cfRule type="expression" dxfId="79" priority="52">
      <formula>ISERROR(H32)</formula>
    </cfRule>
    <cfRule type="expression" dxfId="78" priority="53">
      <formula>ISNA(H32)</formula>
    </cfRule>
  </conditionalFormatting>
  <conditionalFormatting sqref="H26">
    <cfRule type="cellIs" dxfId="77" priority="74" stopIfTrue="1" operator="equal">
      <formula>0</formula>
    </cfRule>
    <cfRule type="cellIs" dxfId="76" priority="75" stopIfTrue="1" operator="greaterThan">
      <formula>0</formula>
    </cfRule>
  </conditionalFormatting>
  <conditionalFormatting sqref="H26">
    <cfRule type="expression" dxfId="75" priority="72">
      <formula>ISERROR(H26)</formula>
    </cfRule>
    <cfRule type="expression" dxfId="74" priority="73">
      <formula>ISNA(H26)</formula>
    </cfRule>
  </conditionalFormatting>
  <conditionalFormatting sqref="H26">
    <cfRule type="expression" dxfId="73" priority="76">
      <formula>ISERROR(H26)</formula>
    </cfRule>
    <cfRule type="expression" dxfId="72" priority="77">
      <formula>ISNA(H26)</formula>
    </cfRule>
    <cfRule type="cellIs" dxfId="71" priority="78" stopIfTrue="1" operator="equal">
      <formula>0</formula>
    </cfRule>
    <cfRule type="cellIs" dxfId="70" priority="79" stopIfTrue="1" operator="greaterThan">
      <formula>0</formula>
    </cfRule>
  </conditionalFormatting>
  <conditionalFormatting sqref="H28">
    <cfRule type="cellIs" dxfId="69" priority="66" stopIfTrue="1" operator="equal">
      <formula>0</formula>
    </cfRule>
    <cfRule type="cellIs" dxfId="68" priority="67" stopIfTrue="1" operator="greaterThan">
      <formula>0</formula>
    </cfRule>
  </conditionalFormatting>
  <conditionalFormatting sqref="H28">
    <cfRule type="expression" dxfId="67" priority="64">
      <formula>ISERROR(H28)</formula>
    </cfRule>
    <cfRule type="expression" dxfId="66" priority="65">
      <formula>ISNA(H28)</formula>
    </cfRule>
  </conditionalFormatting>
  <conditionalFormatting sqref="H28">
    <cfRule type="expression" dxfId="65" priority="68">
      <formula>ISERROR(H28)</formula>
    </cfRule>
    <cfRule type="expression" dxfId="64" priority="69">
      <formula>ISNA(H28)</formula>
    </cfRule>
    <cfRule type="cellIs" dxfId="63" priority="70" stopIfTrue="1" operator="equal">
      <formula>0</formula>
    </cfRule>
    <cfRule type="cellIs" dxfId="62" priority="71" stopIfTrue="1" operator="greaterThan">
      <formula>0</formula>
    </cfRule>
  </conditionalFormatting>
  <conditionalFormatting sqref="H30">
    <cfRule type="expression" dxfId="61" priority="60">
      <formula>ISERROR(H30)</formula>
    </cfRule>
    <cfRule type="expression" dxfId="60" priority="61">
      <formula>ISNA(H30)</formula>
    </cfRule>
    <cfRule type="cellIs" dxfId="59" priority="62" stopIfTrue="1" operator="equal">
      <formula>0</formula>
    </cfRule>
    <cfRule type="cellIs" dxfId="58" priority="63" stopIfTrue="1" operator="greaterThan">
      <formula>0</formula>
    </cfRule>
  </conditionalFormatting>
  <conditionalFormatting sqref="H32">
    <cfRule type="cellIs" dxfId="57" priority="54" stopIfTrue="1" operator="equal">
      <formula>0</formula>
    </cfRule>
    <cfRule type="cellIs" dxfId="56" priority="55" stopIfTrue="1" operator="greaterThan">
      <formula>0</formula>
    </cfRule>
  </conditionalFormatting>
  <conditionalFormatting sqref="H32">
    <cfRule type="expression" dxfId="55" priority="56">
      <formula>ISERROR(H32)</formula>
    </cfRule>
    <cfRule type="expression" dxfId="54" priority="57">
      <formula>ISNA(H32)</formula>
    </cfRule>
    <cfRule type="cellIs" dxfId="53" priority="58" stopIfTrue="1" operator="equal">
      <formula>0</formula>
    </cfRule>
    <cfRule type="cellIs" dxfId="52" priority="59" stopIfTrue="1" operator="greaterThan">
      <formula>0</formula>
    </cfRule>
  </conditionalFormatting>
  <conditionalFormatting sqref="J12">
    <cfRule type="expression" dxfId="51" priority="47">
      <formula>AND(OR(J12&lt;1,J14=""),   OR(O12&gt;0,Q12&gt;0,T12&gt;0, X12&gt;0))</formula>
    </cfRule>
  </conditionalFormatting>
  <conditionalFormatting sqref="J14">
    <cfRule type="expression" dxfId="50" priority="46">
      <formula>AND(OR(J14&lt;1,J14=""),   OR(O14&gt;0,Q14&gt;0,T14&gt;0, X14&gt;0))</formula>
    </cfRule>
  </conditionalFormatting>
  <conditionalFormatting sqref="J16">
    <cfRule type="expression" dxfId="49" priority="45">
      <formula>AND(OR(J16&lt;1,J16=""),   OR(O16&gt;0,Q16&gt;0,T16&gt;0, X16&gt;0))</formula>
    </cfRule>
  </conditionalFormatting>
  <conditionalFormatting sqref="J18">
    <cfRule type="expression" dxfId="48" priority="44">
      <formula>AND(OR(J18&lt;1,J18=""),   OR(O18&gt;0,Q18&gt;0,T18&gt;0, X18&gt;0))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B7DB6-E27D-484C-BD67-8A30D3D00D0F}">
  <sheetPr>
    <pageSetUpPr fitToPage="1"/>
  </sheetPr>
  <dimension ref="A1:AY99"/>
  <sheetViews>
    <sheetView showGridLines="0" zoomScaleNormal="100" workbookViewId="0">
      <selection activeCell="AZ26" sqref="AZ26"/>
    </sheetView>
  </sheetViews>
  <sheetFormatPr baseColWidth="10" defaultRowHeight="14.25" x14ac:dyDescent="0.25"/>
  <cols>
    <col min="1" max="1" width="5.85546875" style="20" customWidth="1"/>
    <col min="2" max="2" width="10.28515625" style="19" hidden="1" customWidth="1"/>
    <col min="3" max="3" width="12.140625" style="19" hidden="1" customWidth="1"/>
    <col min="4" max="4" width="12.7109375" style="6" hidden="1" customWidth="1"/>
    <col min="5" max="5" width="10" style="6" hidden="1" customWidth="1"/>
    <col min="6" max="6" width="0" style="6" hidden="1" customWidth="1"/>
    <col min="7" max="7" width="10" style="6" hidden="1" customWidth="1"/>
    <col min="8" max="8" width="0" style="6" hidden="1" customWidth="1"/>
    <col min="9" max="9" width="10" style="6" hidden="1" customWidth="1"/>
    <col min="10" max="10" width="0" style="6" hidden="1" customWidth="1"/>
    <col min="11" max="11" width="10" style="6" hidden="1" customWidth="1"/>
    <col min="12" max="12" width="0" style="6" hidden="1" customWidth="1"/>
    <col min="13" max="13" width="10" style="6" hidden="1" customWidth="1"/>
    <col min="14" max="14" width="11.42578125" style="6" hidden="1" customWidth="1"/>
    <col min="15" max="16" width="11.42578125" style="6"/>
    <col min="17" max="17" width="12.140625" style="19" customWidth="1"/>
    <col min="18" max="18" width="12.7109375" style="6" customWidth="1"/>
    <col min="19" max="19" width="10" style="6" customWidth="1"/>
    <col min="20" max="20" width="11.42578125" style="6"/>
    <col min="21" max="21" width="10" style="6" customWidth="1"/>
    <col min="22" max="22" width="11.42578125" style="6"/>
    <col min="23" max="23" width="10" style="6" customWidth="1"/>
    <col min="24" max="24" width="11.42578125" style="6"/>
    <col min="25" max="25" width="10" style="6" customWidth="1"/>
    <col min="26" max="26" width="11.42578125" style="6"/>
    <col min="27" max="27" width="10" style="6" customWidth="1"/>
    <col min="28" max="30" width="11.42578125" style="6"/>
    <col min="31" max="31" width="2.85546875" style="19" customWidth="1"/>
    <col min="32" max="38" width="2.85546875" style="6" customWidth="1"/>
    <col min="39" max="39" width="9.28515625" style="6" customWidth="1"/>
    <col min="40" max="40" width="2.42578125" style="6" customWidth="1"/>
    <col min="41" max="41" width="9.28515625" style="6" customWidth="1"/>
    <col min="42" max="42" width="2.42578125" style="6" customWidth="1"/>
    <col min="43" max="43" width="2.42578125" style="6" hidden="1" customWidth="1"/>
    <col min="44" max="44" width="9.28515625" style="6" customWidth="1"/>
    <col min="45" max="45" width="2.42578125" style="6" customWidth="1"/>
    <col min="46" max="46" width="0.7109375" style="6" customWidth="1"/>
    <col min="47" max="48" width="5.5703125" style="6" customWidth="1"/>
    <col min="49" max="50" width="3.42578125" style="6" customWidth="1"/>
    <col min="51" max="51" width="4.28515625" style="6" customWidth="1"/>
    <col min="52" max="16384" width="11.42578125" style="6"/>
  </cols>
  <sheetData>
    <row r="1" spans="1:51" ht="30.75" customHeight="1" thickBot="1" x14ac:dyDescent="0.35">
      <c r="A1" s="1"/>
      <c r="B1" s="2"/>
      <c r="C1" s="216" t="s">
        <v>17</v>
      </c>
      <c r="D1" s="217" t="s">
        <v>71</v>
      </c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5" t="s">
        <v>0</v>
      </c>
      <c r="Q1" s="216" t="s">
        <v>17</v>
      </c>
      <c r="R1" s="217" t="s">
        <v>71</v>
      </c>
      <c r="S1" s="3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2"/>
      <c r="AF1" s="2"/>
      <c r="AG1" s="3"/>
      <c r="AH1" s="3"/>
      <c r="AI1" s="4"/>
      <c r="AJ1" s="4"/>
      <c r="AK1" s="4"/>
      <c r="AL1" s="4"/>
      <c r="AM1" s="4"/>
      <c r="AN1" s="4"/>
    </row>
    <row r="2" spans="1:51" s="10" customFormat="1" ht="21" customHeight="1" thickBot="1" x14ac:dyDescent="0.4">
      <c r="A2" s="8"/>
      <c r="B2" s="9"/>
      <c r="C2" s="9"/>
      <c r="D2" s="9"/>
      <c r="E2" s="9"/>
      <c r="F2" s="9"/>
      <c r="G2" s="7"/>
      <c r="H2" s="7"/>
      <c r="I2" s="7"/>
      <c r="J2" s="7"/>
      <c r="K2" s="7"/>
      <c r="L2" s="7"/>
      <c r="M2" s="64"/>
      <c r="N2" s="64"/>
      <c r="O2" s="7"/>
      <c r="P2" s="7"/>
      <c r="Q2" s="9"/>
      <c r="R2" s="9"/>
      <c r="S2" s="9"/>
      <c r="T2" s="9"/>
      <c r="U2" s="7"/>
      <c r="V2" s="7"/>
      <c r="W2" s="7"/>
      <c r="X2" s="7"/>
      <c r="Y2" s="7"/>
      <c r="Z2" s="7"/>
      <c r="AA2" s="64"/>
      <c r="AB2" s="64"/>
      <c r="AC2" s="7"/>
      <c r="AD2" s="7"/>
      <c r="AE2" s="9"/>
      <c r="AF2" s="9"/>
      <c r="AG2" s="9"/>
      <c r="AH2" s="9"/>
      <c r="AI2" s="7"/>
      <c r="AJ2" s="7"/>
      <c r="AK2" s="7"/>
      <c r="AL2" s="7"/>
      <c r="AM2" s="7"/>
      <c r="AN2" s="7"/>
    </row>
    <row r="3" spans="1:51" s="13" customFormat="1" ht="27.75" customHeight="1" x14ac:dyDescent="0.35">
      <c r="A3" s="12"/>
      <c r="B3" s="9"/>
      <c r="C3" s="323" t="s">
        <v>51</v>
      </c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67"/>
      <c r="O3" s="11"/>
      <c r="P3" s="11"/>
      <c r="Q3" s="323" t="s">
        <v>38</v>
      </c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67"/>
      <c r="AC3" s="11"/>
      <c r="AD3" s="11"/>
      <c r="AE3" s="9"/>
      <c r="AF3" s="9"/>
      <c r="AG3" s="9"/>
      <c r="AH3" s="9"/>
      <c r="AI3" s="7"/>
      <c r="AJ3" s="7"/>
      <c r="AK3" s="7"/>
      <c r="AL3" s="7"/>
      <c r="AM3" s="7"/>
      <c r="AN3" s="7"/>
      <c r="AO3" s="10"/>
    </row>
    <row r="4" spans="1:51" ht="15.75" x14ac:dyDescent="0.25">
      <c r="A4" s="14"/>
      <c r="B4" s="9"/>
      <c r="C4" s="321" t="s">
        <v>12</v>
      </c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65"/>
      <c r="O4" s="4"/>
      <c r="P4" s="4"/>
      <c r="Q4" s="321" t="s">
        <v>12</v>
      </c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65"/>
      <c r="AC4" s="4"/>
      <c r="AD4" s="4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</row>
    <row r="5" spans="1:51" ht="15.75" x14ac:dyDescent="0.25">
      <c r="A5" s="4"/>
      <c r="B5" s="16"/>
      <c r="C5" s="66"/>
      <c r="D5" s="29"/>
      <c r="E5" s="29"/>
      <c r="F5" s="29"/>
      <c r="G5" s="29"/>
      <c r="H5" s="29"/>
      <c r="I5" s="29"/>
      <c r="J5" s="29"/>
      <c r="K5" s="30"/>
      <c r="L5" s="30"/>
      <c r="M5" s="30"/>
      <c r="N5" s="34"/>
      <c r="O5" s="4"/>
      <c r="P5" s="4"/>
      <c r="Q5" s="66"/>
      <c r="R5" s="29"/>
      <c r="S5" s="29"/>
      <c r="T5" s="29"/>
      <c r="U5" s="29"/>
      <c r="V5" s="29"/>
      <c r="W5" s="29"/>
      <c r="X5" s="29"/>
      <c r="Y5" s="30"/>
      <c r="Z5" s="30"/>
      <c r="AA5" s="30"/>
      <c r="AB5" s="34"/>
      <c r="AC5" s="4"/>
      <c r="AD5" s="4"/>
      <c r="AE5" s="53"/>
      <c r="AF5" s="245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9"/>
      <c r="AY5" s="53"/>
    </row>
    <row r="6" spans="1:51" ht="15.75" x14ac:dyDescent="0.25">
      <c r="A6" s="4"/>
      <c r="B6" s="15"/>
      <c r="C6" s="37"/>
      <c r="D6" s="61" t="s">
        <v>19</v>
      </c>
      <c r="E6" s="318" t="s">
        <v>22</v>
      </c>
      <c r="F6" s="293">
        <f>AM10</f>
        <v>200</v>
      </c>
      <c r="G6" s="315" t="s">
        <v>23</v>
      </c>
      <c r="H6" s="293">
        <f>F6+15</f>
        <v>215</v>
      </c>
      <c r="I6" s="315" t="s">
        <v>24</v>
      </c>
      <c r="J6" s="296">
        <f>H6+15</f>
        <v>230</v>
      </c>
      <c r="K6" s="27"/>
      <c r="L6" s="27"/>
      <c r="M6" s="27"/>
      <c r="N6" s="36"/>
      <c r="O6" s="4"/>
      <c r="P6" s="4"/>
      <c r="Q6" s="37"/>
      <c r="R6" s="61" t="s">
        <v>19</v>
      </c>
      <c r="S6" s="318" t="s">
        <v>22</v>
      </c>
      <c r="T6" s="299">
        <f>ROUND(F6*BERECHNUNG!$P$16,0)</f>
        <v>280</v>
      </c>
      <c r="U6" s="315" t="s">
        <v>23</v>
      </c>
      <c r="V6" s="293">
        <f>T6+15</f>
        <v>295</v>
      </c>
      <c r="W6" s="315" t="s">
        <v>24</v>
      </c>
      <c r="X6" s="296">
        <f>V6+15</f>
        <v>310</v>
      </c>
      <c r="Y6" s="27"/>
      <c r="Z6" s="38" t="s">
        <v>42</v>
      </c>
      <c r="AA6" s="215">
        <v>1.4</v>
      </c>
      <c r="AB6" s="36"/>
      <c r="AC6" s="4"/>
      <c r="AD6" s="4"/>
      <c r="AE6" s="53"/>
      <c r="AF6" s="235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  <c r="AR6" s="233"/>
      <c r="AS6" s="233"/>
      <c r="AT6" s="233"/>
      <c r="AU6" s="233"/>
      <c r="AV6" s="233"/>
      <c r="AW6" s="233"/>
      <c r="AX6" s="240"/>
      <c r="AY6" s="53"/>
    </row>
    <row r="7" spans="1:51" ht="15.75" x14ac:dyDescent="0.25">
      <c r="A7" s="4"/>
      <c r="B7" s="15" t="s">
        <v>0</v>
      </c>
      <c r="C7" s="37"/>
      <c r="D7" s="72" t="s">
        <v>29</v>
      </c>
      <c r="E7" s="319"/>
      <c r="F7" s="294"/>
      <c r="G7" s="316"/>
      <c r="H7" s="294"/>
      <c r="I7" s="316"/>
      <c r="J7" s="294"/>
      <c r="K7" s="27"/>
      <c r="L7" s="27"/>
      <c r="M7" s="27"/>
      <c r="N7" s="36"/>
      <c r="O7" s="4"/>
      <c r="P7" s="4"/>
      <c r="Q7" s="37"/>
      <c r="R7" s="72" t="s">
        <v>29</v>
      </c>
      <c r="S7" s="319"/>
      <c r="T7" s="294">
        <f>ROUND(F7*BERECHNUNG!$P$16,0)</f>
        <v>0</v>
      </c>
      <c r="U7" s="316"/>
      <c r="V7" s="294"/>
      <c r="W7" s="316"/>
      <c r="X7" s="294"/>
      <c r="Y7" s="27"/>
      <c r="Z7" s="27"/>
      <c r="AA7" s="27"/>
      <c r="AB7" s="36"/>
      <c r="AC7" s="4"/>
      <c r="AD7" s="4"/>
      <c r="AE7" s="53"/>
      <c r="AF7" s="236"/>
      <c r="AG7" s="237"/>
      <c r="AH7" s="237"/>
      <c r="AI7" s="233"/>
      <c r="AJ7" s="233"/>
      <c r="AK7" s="233"/>
      <c r="AL7" s="261"/>
      <c r="AM7" s="229" t="s">
        <v>22</v>
      </c>
      <c r="AN7" s="233"/>
      <c r="AO7" s="229" t="s">
        <v>23</v>
      </c>
      <c r="AP7" s="229"/>
      <c r="AQ7" s="233"/>
      <c r="AR7" s="229" t="s">
        <v>24</v>
      </c>
      <c r="AS7" s="233"/>
      <c r="AT7" s="234"/>
      <c r="AU7" s="247" t="s">
        <v>67</v>
      </c>
      <c r="AV7" s="244"/>
      <c r="AW7" s="229"/>
      <c r="AX7" s="241"/>
      <c r="AY7" s="53"/>
    </row>
    <row r="8" spans="1:51" ht="18.75" customHeight="1" x14ac:dyDescent="0.25">
      <c r="A8" s="4"/>
      <c r="B8" s="15"/>
      <c r="C8" s="37"/>
      <c r="D8" s="62" t="s">
        <v>18</v>
      </c>
      <c r="E8" s="319"/>
      <c r="F8" s="292">
        <f>AM8</f>
        <v>200</v>
      </c>
      <c r="G8" s="316"/>
      <c r="H8" s="292">
        <f>F8+15</f>
        <v>215</v>
      </c>
      <c r="I8" s="316"/>
      <c r="J8" s="297">
        <f>H8+15</f>
        <v>230</v>
      </c>
      <c r="K8" s="27"/>
      <c r="L8" s="27"/>
      <c r="M8" s="27"/>
      <c r="N8" s="36"/>
      <c r="O8" s="4"/>
      <c r="P8" s="4"/>
      <c r="Q8" s="37"/>
      <c r="R8" s="62" t="s">
        <v>18</v>
      </c>
      <c r="S8" s="319"/>
      <c r="T8" s="292">
        <f>ROUND(F8*BERECHNUNG!$P$16,0)</f>
        <v>280</v>
      </c>
      <c r="U8" s="316"/>
      <c r="V8" s="292">
        <f t="shared" ref="V8:V10" si="0">T8+15</f>
        <v>295</v>
      </c>
      <c r="W8" s="316"/>
      <c r="X8" s="297">
        <f t="shared" ref="X8:X10" si="1">V8+15</f>
        <v>310</v>
      </c>
      <c r="Y8" s="27"/>
      <c r="Z8" s="27"/>
      <c r="AA8" s="27"/>
      <c r="AB8" s="36"/>
      <c r="AC8" s="4"/>
      <c r="AD8" s="4"/>
      <c r="AE8" s="53"/>
      <c r="AF8" s="235"/>
      <c r="AG8" s="233"/>
      <c r="AH8" s="233"/>
      <c r="AI8" s="264" t="s">
        <v>18</v>
      </c>
      <c r="AJ8" s="264"/>
      <c r="AK8" s="264"/>
      <c r="AL8" s="262"/>
      <c r="AM8" s="58">
        <v>200</v>
      </c>
      <c r="AN8" s="233"/>
      <c r="AO8" s="292">
        <f>AM8+15</f>
        <v>215</v>
      </c>
      <c r="AP8" s="229"/>
      <c r="AQ8" s="233"/>
      <c r="AR8" s="292">
        <f>AO8+15</f>
        <v>230</v>
      </c>
      <c r="AS8" s="233"/>
      <c r="AT8" s="233"/>
      <c r="AU8" s="313">
        <v>1.3378000000000001</v>
      </c>
      <c r="AV8" s="314"/>
      <c r="AW8" s="233"/>
      <c r="AX8" s="240"/>
      <c r="AY8" s="53"/>
    </row>
    <row r="9" spans="1:51" ht="18.75" customHeight="1" x14ac:dyDescent="0.25">
      <c r="A9" s="4"/>
      <c r="B9" s="15"/>
      <c r="C9" s="37"/>
      <c r="D9" s="62" t="s">
        <v>20</v>
      </c>
      <c r="E9" s="319"/>
      <c r="F9" s="292">
        <f>AM9</f>
        <v>200</v>
      </c>
      <c r="G9" s="316"/>
      <c r="H9" s="292">
        <f>F9+15</f>
        <v>215</v>
      </c>
      <c r="I9" s="316"/>
      <c r="J9" s="297">
        <f>H9+15</f>
        <v>230</v>
      </c>
      <c r="K9" s="27"/>
      <c r="L9" s="27"/>
      <c r="M9" s="27"/>
      <c r="N9" s="36"/>
      <c r="O9" s="4"/>
      <c r="P9" s="4"/>
      <c r="Q9" s="37"/>
      <c r="R9" s="62" t="s">
        <v>20</v>
      </c>
      <c r="S9" s="319"/>
      <c r="T9" s="292">
        <f>ROUND(F9*BERECHNUNG!$P$16,0)</f>
        <v>280</v>
      </c>
      <c r="U9" s="316"/>
      <c r="V9" s="292">
        <f t="shared" si="0"/>
        <v>295</v>
      </c>
      <c r="W9" s="316"/>
      <c r="X9" s="297">
        <f t="shared" si="1"/>
        <v>310</v>
      </c>
      <c r="Y9" s="27"/>
      <c r="Z9" s="27"/>
      <c r="AA9" s="27"/>
      <c r="AB9" s="36"/>
      <c r="AC9" s="4"/>
      <c r="AD9" s="4"/>
      <c r="AE9" s="53"/>
      <c r="AF9" s="266" t="s">
        <v>16</v>
      </c>
      <c r="AG9" s="267"/>
      <c r="AH9" s="267"/>
      <c r="AI9" s="264" t="s">
        <v>20</v>
      </c>
      <c r="AJ9" s="264"/>
      <c r="AK9" s="264"/>
      <c r="AL9" s="262"/>
      <c r="AM9" s="58">
        <v>200</v>
      </c>
      <c r="AN9" s="233"/>
      <c r="AO9" s="292">
        <f>AM9+15</f>
        <v>215</v>
      </c>
      <c r="AP9" s="229"/>
      <c r="AQ9" s="233"/>
      <c r="AR9" s="292">
        <f>AO9+15</f>
        <v>230</v>
      </c>
      <c r="AS9" s="233"/>
      <c r="AT9" s="233"/>
      <c r="AU9" s="313">
        <v>1.2954000000000001</v>
      </c>
      <c r="AV9" s="314"/>
      <c r="AW9" s="233"/>
      <c r="AX9" s="240"/>
      <c r="AY9" s="53"/>
    </row>
    <row r="10" spans="1:51" ht="18.75" customHeight="1" x14ac:dyDescent="0.25">
      <c r="A10" s="4"/>
      <c r="B10" s="15"/>
      <c r="C10" s="37"/>
      <c r="D10" s="63" t="s">
        <v>21</v>
      </c>
      <c r="E10" s="320"/>
      <c r="F10" s="295">
        <f>AM11</f>
        <v>200</v>
      </c>
      <c r="G10" s="317"/>
      <c r="H10" s="295">
        <f>F10+15</f>
        <v>215</v>
      </c>
      <c r="I10" s="317"/>
      <c r="J10" s="298">
        <f>H10+15</f>
        <v>230</v>
      </c>
      <c r="K10" s="27"/>
      <c r="L10" s="27"/>
      <c r="M10" s="27"/>
      <c r="N10" s="36"/>
      <c r="O10" s="4"/>
      <c r="P10" s="4"/>
      <c r="Q10" s="37"/>
      <c r="R10" s="63" t="s">
        <v>21</v>
      </c>
      <c r="S10" s="320"/>
      <c r="T10" s="295">
        <f>ROUND(F10*BERECHNUNG!$P$16,0)</f>
        <v>280</v>
      </c>
      <c r="U10" s="317"/>
      <c r="V10" s="295">
        <f t="shared" si="0"/>
        <v>295</v>
      </c>
      <c r="W10" s="317"/>
      <c r="X10" s="298">
        <f t="shared" si="1"/>
        <v>310</v>
      </c>
      <c r="Y10" s="27"/>
      <c r="Z10" s="27"/>
      <c r="AA10" s="27"/>
      <c r="AB10" s="36"/>
      <c r="AC10" s="4"/>
      <c r="AD10" s="4"/>
      <c r="AE10" s="53"/>
      <c r="AF10" s="266"/>
      <c r="AG10" s="267"/>
      <c r="AH10" s="267"/>
      <c r="AI10" s="264" t="s">
        <v>19</v>
      </c>
      <c r="AJ10" s="264"/>
      <c r="AK10" s="264"/>
      <c r="AL10" s="262"/>
      <c r="AM10" s="58">
        <v>200</v>
      </c>
      <c r="AN10" s="233"/>
      <c r="AO10" s="292">
        <f>AM10+15</f>
        <v>215</v>
      </c>
      <c r="AP10" s="229"/>
      <c r="AQ10" s="233"/>
      <c r="AR10" s="292">
        <f>AO10+15</f>
        <v>230</v>
      </c>
      <c r="AS10" s="233"/>
      <c r="AT10" s="233"/>
      <c r="AU10" s="313">
        <v>1.2839</v>
      </c>
      <c r="AV10" s="314"/>
      <c r="AW10" s="233"/>
      <c r="AX10" s="240"/>
      <c r="AY10" s="53"/>
    </row>
    <row r="11" spans="1:51" ht="18.75" customHeight="1" x14ac:dyDescent="0.25">
      <c r="A11" s="4"/>
      <c r="B11" s="15"/>
      <c r="C11" s="37"/>
      <c r="D11" s="226" t="s">
        <v>19</v>
      </c>
      <c r="E11" s="226"/>
      <c r="F11" s="226"/>
      <c r="G11" s="227"/>
      <c r="H11" s="227" t="s">
        <v>18</v>
      </c>
      <c r="I11" s="227"/>
      <c r="J11" s="227" t="s">
        <v>20</v>
      </c>
      <c r="K11" s="228"/>
      <c r="L11" s="228" t="s">
        <v>21</v>
      </c>
      <c r="M11" s="27"/>
      <c r="N11" s="36"/>
      <c r="O11" s="4"/>
      <c r="P11" s="4"/>
      <c r="Q11" s="37"/>
      <c r="R11" s="226" t="s">
        <v>19</v>
      </c>
      <c r="S11" s="226"/>
      <c r="T11" s="226"/>
      <c r="U11" s="227"/>
      <c r="V11" s="227" t="s">
        <v>18</v>
      </c>
      <c r="W11" s="227"/>
      <c r="X11" s="227" t="s">
        <v>20</v>
      </c>
      <c r="Y11" s="228"/>
      <c r="Z11" s="228" t="s">
        <v>21</v>
      </c>
      <c r="AA11" s="27"/>
      <c r="AB11" s="36"/>
      <c r="AC11" s="4"/>
      <c r="AD11" s="4"/>
      <c r="AE11" s="53"/>
      <c r="AF11" s="235"/>
      <c r="AG11" s="233"/>
      <c r="AH11" s="233"/>
      <c r="AI11" s="264" t="s">
        <v>21</v>
      </c>
      <c r="AJ11" s="264"/>
      <c r="AK11" s="264"/>
      <c r="AL11" s="262"/>
      <c r="AM11" s="58">
        <v>200</v>
      </c>
      <c r="AN11" s="233"/>
      <c r="AO11" s="292">
        <f>AM11+15</f>
        <v>215</v>
      </c>
      <c r="AP11" s="229"/>
      <c r="AQ11" s="233"/>
      <c r="AR11" s="292">
        <f>AO11+15</f>
        <v>230</v>
      </c>
      <c r="AS11" s="233"/>
      <c r="AT11" s="233"/>
      <c r="AU11" s="313">
        <v>1.2767999999999999</v>
      </c>
      <c r="AV11" s="314"/>
      <c r="AW11" s="233"/>
      <c r="AX11" s="240"/>
      <c r="AY11" s="53"/>
    </row>
    <row r="12" spans="1:51" ht="15.75" x14ac:dyDescent="0.25">
      <c r="A12" s="4"/>
      <c r="B12" s="15"/>
      <c r="C12" s="78" t="s">
        <v>65</v>
      </c>
      <c r="D12" s="60">
        <f>AU10</f>
        <v>1.2839</v>
      </c>
      <c r="E12" s="59"/>
      <c r="F12" s="60"/>
      <c r="G12" s="27"/>
      <c r="H12" s="60">
        <f>AU8</f>
        <v>1.3378000000000001</v>
      </c>
      <c r="I12" s="27"/>
      <c r="J12" s="60">
        <f>AU9</f>
        <v>1.2954000000000001</v>
      </c>
      <c r="K12" s="27"/>
      <c r="L12" s="60">
        <f>AU11</f>
        <v>1.2767999999999999</v>
      </c>
      <c r="M12" s="27"/>
      <c r="N12" s="36"/>
      <c r="O12" s="4"/>
      <c r="P12" s="4"/>
      <c r="Q12" s="78" t="s">
        <v>65</v>
      </c>
      <c r="R12" s="60">
        <f>AU10</f>
        <v>1.2839</v>
      </c>
      <c r="S12" s="59"/>
      <c r="T12" s="60"/>
      <c r="U12" s="227"/>
      <c r="V12" s="60">
        <f>AU8</f>
        <v>1.3378000000000001</v>
      </c>
      <c r="W12" s="27"/>
      <c r="X12" s="60">
        <f>AU9</f>
        <v>1.2954000000000001</v>
      </c>
      <c r="Y12" s="27"/>
      <c r="Z12" s="60">
        <f>AU11</f>
        <v>1.2767999999999999</v>
      </c>
      <c r="AA12" s="27"/>
      <c r="AB12" s="36"/>
      <c r="AC12" s="4"/>
      <c r="AD12" s="4"/>
      <c r="AE12" s="53"/>
      <c r="AF12" s="246"/>
      <c r="AG12" s="242"/>
      <c r="AH12" s="242"/>
      <c r="AI12" s="265"/>
      <c r="AJ12" s="265"/>
      <c r="AK12" s="265"/>
      <c r="AL12" s="263"/>
      <c r="AM12" s="242"/>
      <c r="AN12" s="242"/>
      <c r="AO12" s="242"/>
      <c r="AP12" s="229"/>
      <c r="AQ12" s="242"/>
      <c r="AR12" s="242"/>
      <c r="AS12" s="242"/>
      <c r="AT12" s="242"/>
      <c r="AU12" s="242"/>
      <c r="AV12" s="242"/>
      <c r="AW12" s="242"/>
      <c r="AX12" s="243"/>
      <c r="AY12" s="53"/>
    </row>
    <row r="13" spans="1:51" ht="19.5" customHeight="1" x14ac:dyDescent="0.25">
      <c r="A13" s="17"/>
      <c r="B13" s="17"/>
      <c r="C13" s="38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36"/>
      <c r="O13" s="4"/>
      <c r="P13" s="4"/>
      <c r="Q13" s="38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36"/>
      <c r="AC13" s="4"/>
      <c r="AD13" s="4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</row>
    <row r="14" spans="1:51" ht="20.25" x14ac:dyDescent="0.35">
      <c r="A14" s="4"/>
      <c r="B14" s="15"/>
      <c r="C14" s="336" t="s">
        <v>2</v>
      </c>
      <c r="D14" s="27"/>
      <c r="E14" s="28" t="s">
        <v>19</v>
      </c>
      <c r="F14" s="33" t="e">
        <f>'HVM-RECHNER_2026'!#REF!</f>
        <v>#REF!</v>
      </c>
      <c r="G14" s="73" t="s">
        <v>18</v>
      </c>
      <c r="H14" s="33" t="e">
        <f>'HVM-RECHNER_2026'!#REF!</f>
        <v>#REF!</v>
      </c>
      <c r="I14" s="73" t="s">
        <v>21</v>
      </c>
      <c r="J14" s="33" t="e">
        <f>'HVM-RECHNER_2026'!#REF!</f>
        <v>#REF!</v>
      </c>
      <c r="K14" s="28"/>
      <c r="L14" s="27"/>
      <c r="M14" s="27"/>
      <c r="N14" s="36"/>
      <c r="O14" s="4"/>
      <c r="P14" s="4"/>
      <c r="Q14" s="336" t="s">
        <v>2</v>
      </c>
      <c r="R14" s="27"/>
      <c r="S14" s="28" t="s">
        <v>19</v>
      </c>
      <c r="T14" s="33">
        <f>'HVM-RECHNER_2026'!J16</f>
        <v>0</v>
      </c>
      <c r="U14" s="73" t="s">
        <v>18</v>
      </c>
      <c r="V14" s="33">
        <f>'HVM-RECHNER_2026'!J12</f>
        <v>0</v>
      </c>
      <c r="W14" s="73" t="s">
        <v>21</v>
      </c>
      <c r="X14" s="33">
        <f>'HVM-RECHNER_2026'!J18</f>
        <v>0</v>
      </c>
      <c r="Y14" s="28"/>
      <c r="Z14" s="27"/>
      <c r="AA14" s="27"/>
      <c r="AB14" s="36"/>
      <c r="AC14" s="4"/>
      <c r="AD14" s="4"/>
      <c r="AE14" s="9"/>
      <c r="AF14" s="9"/>
      <c r="AG14" s="9"/>
      <c r="AH14" s="9"/>
      <c r="AI14" s="7"/>
      <c r="AJ14" s="7"/>
      <c r="AK14" s="7"/>
      <c r="AL14" s="7"/>
      <c r="AM14" s="7"/>
      <c r="AN14" s="7"/>
      <c r="AO14" s="10"/>
    </row>
    <row r="15" spans="1:51" ht="20.25" x14ac:dyDescent="0.35">
      <c r="A15" s="4"/>
      <c r="B15" s="4"/>
      <c r="C15" s="336"/>
      <c r="D15" s="27"/>
      <c r="E15" s="76" t="s">
        <v>29</v>
      </c>
      <c r="F15" s="75"/>
      <c r="G15" s="73" t="s">
        <v>20</v>
      </c>
      <c r="H15" s="33" t="e">
        <f>'HVM-RECHNER_2026'!#REF!</f>
        <v>#REF!</v>
      </c>
      <c r="I15" s="27"/>
      <c r="J15" s="27"/>
      <c r="K15" s="28"/>
      <c r="L15" s="27"/>
      <c r="M15" s="27"/>
      <c r="N15" s="36"/>
      <c r="O15" s="4"/>
      <c r="P15" s="4"/>
      <c r="Q15" s="336"/>
      <c r="R15" s="27"/>
      <c r="S15" s="76" t="s">
        <v>29</v>
      </c>
      <c r="T15" s="75"/>
      <c r="U15" s="73" t="s">
        <v>20</v>
      </c>
      <c r="V15" s="33">
        <f>'HVM-RECHNER_2026'!J14</f>
        <v>0</v>
      </c>
      <c r="W15" s="27"/>
      <c r="X15" s="27"/>
      <c r="Y15" s="28"/>
      <c r="Z15" s="27"/>
      <c r="AA15" s="27"/>
      <c r="AB15" s="36"/>
      <c r="AC15" s="4"/>
      <c r="AD15" s="4"/>
      <c r="AE15" s="9"/>
      <c r="AF15" s="9"/>
      <c r="AG15" s="9"/>
      <c r="AH15" s="9"/>
      <c r="AI15" s="7"/>
      <c r="AJ15" s="7"/>
      <c r="AK15" s="7"/>
      <c r="AL15" s="7"/>
      <c r="AM15" s="7"/>
      <c r="AN15" s="7"/>
      <c r="AO15" s="10"/>
    </row>
    <row r="16" spans="1:51" ht="20.25" x14ac:dyDescent="0.35">
      <c r="A16" s="4"/>
      <c r="B16" s="4"/>
      <c r="C16" s="3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36"/>
      <c r="O16" s="4"/>
      <c r="P16" s="4"/>
      <c r="Q16" s="3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36"/>
      <c r="AC16" s="4"/>
      <c r="AD16" s="4"/>
      <c r="AE16" s="9"/>
      <c r="AF16" s="9"/>
      <c r="AG16" s="9"/>
      <c r="AH16" s="9"/>
      <c r="AI16" s="7"/>
      <c r="AJ16" s="7"/>
      <c r="AK16" s="7"/>
      <c r="AL16" s="7"/>
      <c r="AM16" s="7"/>
      <c r="AN16" s="7"/>
      <c r="AO16" s="10"/>
    </row>
    <row r="17" spans="1:41" ht="20.25" x14ac:dyDescent="0.35">
      <c r="A17" s="4"/>
      <c r="B17" s="4"/>
      <c r="C17" s="37" t="s">
        <v>11</v>
      </c>
      <c r="D17" s="28" t="s">
        <v>3</v>
      </c>
      <c r="E17" s="32"/>
      <c r="F17" s="28" t="s">
        <v>5</v>
      </c>
      <c r="G17" s="28"/>
      <c r="H17" s="28" t="s">
        <v>4</v>
      </c>
      <c r="I17" s="31"/>
      <c r="J17" s="28" t="s">
        <v>6</v>
      </c>
      <c r="K17" s="27"/>
      <c r="L17" s="28" t="s">
        <v>9</v>
      </c>
      <c r="M17" s="28"/>
      <c r="N17" s="39"/>
      <c r="O17" s="4"/>
      <c r="P17" s="4"/>
      <c r="Q17" s="37" t="s">
        <v>11</v>
      </c>
      <c r="R17" s="28" t="s">
        <v>3</v>
      </c>
      <c r="S17" s="32"/>
      <c r="T17" s="28" t="s">
        <v>5</v>
      </c>
      <c r="U17" s="28"/>
      <c r="V17" s="28" t="s">
        <v>4</v>
      </c>
      <c r="W17" s="31"/>
      <c r="X17" s="28" t="s">
        <v>6</v>
      </c>
      <c r="Y17" s="27"/>
      <c r="Z17" s="28" t="s">
        <v>9</v>
      </c>
      <c r="AA17" s="28"/>
      <c r="AB17" s="39"/>
      <c r="AC17" s="4"/>
      <c r="AD17" s="4"/>
      <c r="AE17" s="9"/>
      <c r="AF17" s="9"/>
      <c r="AG17" s="9"/>
      <c r="AH17" s="9"/>
      <c r="AI17" s="7"/>
      <c r="AJ17" s="7"/>
      <c r="AK17" s="7"/>
      <c r="AL17" s="7"/>
      <c r="AM17" s="7"/>
      <c r="AN17" s="7"/>
      <c r="AO17" s="10"/>
    </row>
    <row r="18" spans="1:41" ht="20.25" x14ac:dyDescent="0.35">
      <c r="A18" s="4"/>
      <c r="B18" s="4"/>
      <c r="C18" s="77" t="s">
        <v>19</v>
      </c>
      <c r="D18" s="33" t="e">
        <f>IF('HVM-RECHNER_2026'!#REF!="","",'HVM-RECHNER_2026'!#REF!)</f>
        <v>#REF!</v>
      </c>
      <c r="E18" s="27"/>
      <c r="F18" s="33" t="e">
        <f>IF('HVM-RECHNER_2026'!#REF!="","",'HVM-RECHNER_2026'!#REF!)</f>
        <v>#REF!</v>
      </c>
      <c r="G18" s="27"/>
      <c r="H18" s="33" t="e">
        <f>IF('HVM-RECHNER_2026'!#REF!="","",'HVM-RECHNER_2026'!#REF!)</f>
        <v>#REF!</v>
      </c>
      <c r="I18" s="31"/>
      <c r="J18" s="33" t="e">
        <f>IF('HVM-RECHNER_2026'!#REF!="","",'HVM-RECHNER_2026'!#REF!)</f>
        <v>#REF!</v>
      </c>
      <c r="K18" s="27"/>
      <c r="L18" s="33" t="e">
        <f>IF(AND(ISNUMBER(J18),J18&lt;&gt;0),J18,SUM(D18,F18,H18))</f>
        <v>#REF!</v>
      </c>
      <c r="M18" s="28"/>
      <c r="N18" s="39"/>
      <c r="O18" s="4"/>
      <c r="P18" s="4"/>
      <c r="Q18" s="77" t="s">
        <v>19</v>
      </c>
      <c r="R18" s="33">
        <f>IF('HVM-RECHNER_2026'!O16="","",'HVM-RECHNER_2026'!O16)</f>
        <v>0</v>
      </c>
      <c r="S18" s="27"/>
      <c r="T18" s="33">
        <f>IF('HVM-RECHNER_2026'!Q16="","",'HVM-RECHNER_2026'!Q16)</f>
        <v>0</v>
      </c>
      <c r="U18" s="27"/>
      <c r="V18" s="33">
        <f>IF('HVM-RECHNER_2026'!T16="","",'HVM-RECHNER_2026'!T16)</f>
        <v>0</v>
      </c>
      <c r="W18" s="31"/>
      <c r="X18" s="33">
        <f>IF('HVM-RECHNER_2026'!X16="","",'HVM-RECHNER_2026'!X16)</f>
        <v>0</v>
      </c>
      <c r="Y18" s="27"/>
      <c r="Z18" s="33">
        <f>IF(AND(ISNUMBER(X18),X18&lt;&gt;0),X18,SUM(R18,T18,V18))</f>
        <v>0</v>
      </c>
      <c r="AA18" s="28"/>
      <c r="AB18" s="39"/>
      <c r="AC18" s="4"/>
      <c r="AD18" s="4"/>
      <c r="AE18" s="9"/>
      <c r="AF18" s="9"/>
      <c r="AG18" s="9"/>
      <c r="AH18" s="9"/>
      <c r="AI18" s="7"/>
      <c r="AJ18" s="7"/>
      <c r="AK18" s="7"/>
      <c r="AL18" s="7"/>
      <c r="AM18" s="7"/>
      <c r="AN18" s="7"/>
      <c r="AO18" s="10"/>
    </row>
    <row r="19" spans="1:41" ht="20.25" x14ac:dyDescent="0.35">
      <c r="A19" s="4"/>
      <c r="B19" s="4"/>
      <c r="C19" s="78" t="s">
        <v>29</v>
      </c>
      <c r="D19" s="74"/>
      <c r="E19" s="27"/>
      <c r="F19" s="74"/>
      <c r="G19" s="27"/>
      <c r="H19" s="74"/>
      <c r="I19" s="31"/>
      <c r="J19" s="74"/>
      <c r="K19" s="27"/>
      <c r="L19" s="74"/>
      <c r="M19" s="28"/>
      <c r="N19" s="39"/>
      <c r="O19" s="4"/>
      <c r="P19" s="4"/>
      <c r="Q19" s="78" t="s">
        <v>29</v>
      </c>
      <c r="R19" s="74"/>
      <c r="S19" s="27"/>
      <c r="T19" s="74"/>
      <c r="U19" s="27"/>
      <c r="V19" s="74"/>
      <c r="W19" s="31"/>
      <c r="X19" s="74"/>
      <c r="Y19" s="27"/>
      <c r="Z19" s="74"/>
      <c r="AA19" s="28"/>
      <c r="AB19" s="39"/>
      <c r="AC19" s="4"/>
      <c r="AD19" s="4"/>
      <c r="AE19" s="9"/>
      <c r="AF19" s="9"/>
      <c r="AG19" s="9"/>
      <c r="AH19" s="9"/>
      <c r="AI19" s="7"/>
      <c r="AJ19" s="7"/>
      <c r="AK19" s="7"/>
      <c r="AL19" s="7"/>
      <c r="AM19" s="7"/>
      <c r="AN19" s="7"/>
      <c r="AO19" s="10"/>
    </row>
    <row r="20" spans="1:41" ht="20.25" x14ac:dyDescent="0.35">
      <c r="A20" s="4"/>
      <c r="B20" s="4"/>
      <c r="C20" s="78" t="s">
        <v>18</v>
      </c>
      <c r="D20" s="33" t="e">
        <f>IF('HVM-RECHNER_2026'!#REF!="","",'HVM-RECHNER_2026'!#REF!)</f>
        <v>#REF!</v>
      </c>
      <c r="E20" s="27"/>
      <c r="F20" s="33" t="e">
        <f>IF('HVM-RECHNER_2026'!#REF!="","",'HVM-RECHNER_2026'!#REF!)</f>
        <v>#REF!</v>
      </c>
      <c r="G20" s="27"/>
      <c r="H20" s="33" t="e">
        <f>IF('HVM-RECHNER_2026'!#REF!="","",'HVM-RECHNER_2026'!#REF!)</f>
        <v>#REF!</v>
      </c>
      <c r="I20" s="31"/>
      <c r="J20" s="33" t="e">
        <f>IF('HVM-RECHNER_2026'!#REF!="","",'HVM-RECHNER_2026'!#REF!)</f>
        <v>#REF!</v>
      </c>
      <c r="K20" s="27"/>
      <c r="L20" s="33" t="e">
        <f>IF(AND(ISNUMBER(J20),J20&lt;&gt;0),J20,SUM(D20,F20,H20))</f>
        <v>#REF!</v>
      </c>
      <c r="M20" s="28"/>
      <c r="N20" s="39"/>
      <c r="O20" s="4"/>
      <c r="P20" s="4"/>
      <c r="Q20" s="78" t="s">
        <v>18</v>
      </c>
      <c r="R20" s="33">
        <f>IF('HVM-RECHNER_2026'!O12="","",'HVM-RECHNER_2026'!O12)</f>
        <v>0</v>
      </c>
      <c r="S20" s="27"/>
      <c r="T20" s="33">
        <f>IF('HVM-RECHNER_2026'!Q12="","",'HVM-RECHNER_2026'!Q12)</f>
        <v>0</v>
      </c>
      <c r="U20" s="27"/>
      <c r="V20" s="33">
        <f>IF('HVM-RECHNER_2026'!T12="","",'HVM-RECHNER_2026'!T12)</f>
        <v>0</v>
      </c>
      <c r="W20" s="31"/>
      <c r="X20" s="33">
        <f>IF('HVM-RECHNER_2026'!X12="","",'HVM-RECHNER_2026'!X12)</f>
        <v>0</v>
      </c>
      <c r="Y20" s="27"/>
      <c r="Z20" s="33">
        <f>IF(AND(ISNUMBER(X20),X20&lt;&gt;0),X20,SUM(R20,T20,V20))</f>
        <v>0</v>
      </c>
      <c r="AA20" s="28"/>
      <c r="AB20" s="39"/>
      <c r="AC20" s="4"/>
      <c r="AD20" s="4"/>
      <c r="AE20" s="9"/>
      <c r="AF20" s="9"/>
      <c r="AG20" s="9"/>
      <c r="AH20" s="9"/>
      <c r="AI20" s="7"/>
      <c r="AJ20" s="7"/>
      <c r="AK20" s="7"/>
      <c r="AL20" s="7"/>
      <c r="AM20" s="7"/>
      <c r="AN20" s="7"/>
      <c r="AO20" s="10"/>
    </row>
    <row r="21" spans="1:41" ht="20.25" x14ac:dyDescent="0.35">
      <c r="A21" s="4"/>
      <c r="B21" s="4"/>
      <c r="C21" s="78" t="s">
        <v>20</v>
      </c>
      <c r="D21" s="33" t="e">
        <f>IF('HVM-RECHNER_2026'!#REF!="","",'HVM-RECHNER_2026'!#REF!)</f>
        <v>#REF!</v>
      </c>
      <c r="E21" s="27"/>
      <c r="F21" s="33" t="e">
        <f>IF('HVM-RECHNER_2026'!#REF!="","",'HVM-RECHNER_2026'!#REF!)</f>
        <v>#REF!</v>
      </c>
      <c r="G21" s="27"/>
      <c r="H21" s="33" t="e">
        <f>IF('HVM-RECHNER_2026'!#REF!="","",'HVM-RECHNER_2026'!#REF!)</f>
        <v>#REF!</v>
      </c>
      <c r="I21" s="31"/>
      <c r="J21" s="33" t="e">
        <f>IF('HVM-RECHNER_2026'!#REF!="","",'HVM-RECHNER_2026'!#REF!)</f>
        <v>#REF!</v>
      </c>
      <c r="K21" s="27"/>
      <c r="L21" s="33" t="e">
        <f>IF(AND(ISNUMBER(J21),J21&lt;&gt;0),J21,SUM(D21,F21,H21))</f>
        <v>#REF!</v>
      </c>
      <c r="M21" s="28"/>
      <c r="N21" s="39"/>
      <c r="O21" s="4"/>
      <c r="P21" s="4"/>
      <c r="Q21" s="78" t="s">
        <v>20</v>
      </c>
      <c r="R21" s="33">
        <f>IF('HVM-RECHNER_2026'!O14="","",'HVM-RECHNER_2026'!O14)</f>
        <v>0</v>
      </c>
      <c r="S21" s="27"/>
      <c r="T21" s="33">
        <f>IF('HVM-RECHNER_2026'!Q14="","",'HVM-RECHNER_2026'!Q14)</f>
        <v>0</v>
      </c>
      <c r="U21" s="27"/>
      <c r="V21" s="33">
        <f>IF('HVM-RECHNER_2026'!T14="","",'HVM-RECHNER_2026'!T14)</f>
        <v>0</v>
      </c>
      <c r="W21" s="31"/>
      <c r="X21" s="33">
        <f>IF('HVM-RECHNER_2026'!X14="","",'HVM-RECHNER_2026'!X14)</f>
        <v>0</v>
      </c>
      <c r="Y21" s="27"/>
      <c r="Z21" s="33">
        <f>IF(AND(ISNUMBER(X21),X21&lt;&gt;0),X21,SUM(R21,T21,V21))</f>
        <v>0</v>
      </c>
      <c r="AA21" s="28"/>
      <c r="AB21" s="39"/>
      <c r="AC21" s="4"/>
      <c r="AD21" s="4"/>
      <c r="AE21" s="9"/>
      <c r="AF21" s="9"/>
      <c r="AG21" s="9"/>
      <c r="AH21" s="9"/>
      <c r="AI21" s="7"/>
      <c r="AJ21" s="7"/>
      <c r="AK21" s="7"/>
      <c r="AL21" s="7"/>
      <c r="AM21" s="7"/>
      <c r="AN21" s="7"/>
      <c r="AO21" s="10"/>
    </row>
    <row r="22" spans="1:41" ht="20.25" x14ac:dyDescent="0.35">
      <c r="A22" s="4"/>
      <c r="B22" s="4"/>
      <c r="C22" s="78" t="s">
        <v>21</v>
      </c>
      <c r="D22" s="33" t="e">
        <f>IF('HVM-RECHNER_2026'!#REF!="","",'HVM-RECHNER_2026'!#REF!)</f>
        <v>#REF!</v>
      </c>
      <c r="E22" s="27"/>
      <c r="F22" s="33" t="e">
        <f>IF('HVM-RECHNER_2026'!#REF!="","",'HVM-RECHNER_2026'!#REF!)</f>
        <v>#REF!</v>
      </c>
      <c r="G22" s="27"/>
      <c r="H22" s="33" t="e">
        <f>IF('HVM-RECHNER_2026'!#REF!="","",'HVM-RECHNER_2026'!#REF!)</f>
        <v>#REF!</v>
      </c>
      <c r="I22" s="31"/>
      <c r="J22" s="33" t="e">
        <f>IF('HVM-RECHNER_2026'!#REF!="","",'HVM-RECHNER_2026'!#REF!)</f>
        <v>#REF!</v>
      </c>
      <c r="K22" s="27"/>
      <c r="L22" s="33" t="e">
        <f>IF(AND(ISNUMBER(J22),J22&lt;&gt;0),J22,SUM(D22,F22,H22))</f>
        <v>#REF!</v>
      </c>
      <c r="M22" s="28"/>
      <c r="N22" s="39"/>
      <c r="O22" s="4"/>
      <c r="P22" s="4"/>
      <c r="Q22" s="78" t="s">
        <v>21</v>
      </c>
      <c r="R22" s="33">
        <f>IF('HVM-RECHNER_2026'!O18="","",'HVM-RECHNER_2026'!O18)</f>
        <v>0</v>
      </c>
      <c r="S22" s="27"/>
      <c r="T22" s="33">
        <f>IF('HVM-RECHNER_2026'!Q18="","",'HVM-RECHNER_2026'!Q18)</f>
        <v>0</v>
      </c>
      <c r="U22" s="27"/>
      <c r="V22" s="33">
        <f>IF('HVM-RECHNER_2026'!T18="","",'HVM-RECHNER_2026'!T18)</f>
        <v>0</v>
      </c>
      <c r="W22" s="31"/>
      <c r="X22" s="33">
        <f>IF('HVM-RECHNER_2026'!X18="","",'HVM-RECHNER_2026'!X18)</f>
        <v>0</v>
      </c>
      <c r="Y22" s="27"/>
      <c r="Z22" s="33">
        <f>IF(AND(ISNUMBER(X22),X22&lt;&gt;0),X22,SUM(R22,T22,V22))</f>
        <v>0</v>
      </c>
      <c r="AA22" s="28"/>
      <c r="AB22" s="39"/>
      <c r="AC22" s="4"/>
      <c r="AD22" s="4"/>
      <c r="AE22" s="9"/>
      <c r="AF22" s="9"/>
      <c r="AG22" s="9"/>
      <c r="AH22" s="9"/>
      <c r="AI22" s="7"/>
      <c r="AJ22" s="7"/>
      <c r="AK22" s="7"/>
      <c r="AL22" s="7"/>
      <c r="AM22" s="7"/>
      <c r="AN22" s="7"/>
      <c r="AO22" s="10"/>
    </row>
    <row r="23" spans="1:41" ht="21" thickBot="1" x14ac:dyDescent="0.4">
      <c r="A23" s="4"/>
      <c r="B23" s="4"/>
      <c r="C23" s="40"/>
      <c r="D23" s="27"/>
      <c r="E23" s="27"/>
      <c r="F23" s="27"/>
      <c r="G23" s="27"/>
      <c r="H23" s="27"/>
      <c r="I23" s="27"/>
      <c r="J23" s="27"/>
      <c r="K23" s="27"/>
      <c r="L23" s="42"/>
      <c r="M23" s="68"/>
      <c r="N23" s="39"/>
      <c r="O23" s="4"/>
      <c r="P23" s="4"/>
      <c r="Q23" s="40"/>
      <c r="R23" s="27"/>
      <c r="S23" s="27"/>
      <c r="T23" s="27"/>
      <c r="U23" s="27"/>
      <c r="V23" s="27"/>
      <c r="W23" s="27"/>
      <c r="X23" s="27"/>
      <c r="Y23" s="27"/>
      <c r="Z23" s="42"/>
      <c r="AA23" s="68"/>
      <c r="AB23" s="39"/>
      <c r="AC23" s="4"/>
      <c r="AD23" s="4"/>
      <c r="AE23" s="9"/>
      <c r="AF23" s="9"/>
      <c r="AG23" s="9"/>
      <c r="AH23" s="9"/>
      <c r="AI23" s="7"/>
      <c r="AJ23" s="7"/>
      <c r="AK23" s="7"/>
      <c r="AL23" s="7"/>
      <c r="AM23" s="7"/>
      <c r="AN23" s="7"/>
      <c r="AO23" s="10"/>
    </row>
    <row r="24" spans="1:41" ht="21" thickBot="1" x14ac:dyDescent="0.4">
      <c r="A24" s="4"/>
      <c r="B24" s="4"/>
      <c r="C24" s="38"/>
      <c r="D24" s="330" t="s">
        <v>10</v>
      </c>
      <c r="E24" s="331"/>
      <c r="F24" s="331"/>
      <c r="G24" s="331"/>
      <c r="H24" s="331"/>
      <c r="I24" s="331"/>
      <c r="J24" s="331"/>
      <c r="K24" s="331"/>
      <c r="L24" s="331"/>
      <c r="M24" s="332"/>
      <c r="N24" s="39"/>
      <c r="O24" s="4"/>
      <c r="P24" s="4"/>
      <c r="Q24" s="38"/>
      <c r="R24" s="330" t="s">
        <v>10</v>
      </c>
      <c r="S24" s="331"/>
      <c r="T24" s="331"/>
      <c r="U24" s="331"/>
      <c r="V24" s="331"/>
      <c r="W24" s="331"/>
      <c r="X24" s="331"/>
      <c r="Y24" s="331"/>
      <c r="Z24" s="331"/>
      <c r="AA24" s="332"/>
      <c r="AB24" s="39"/>
      <c r="AC24" s="4"/>
      <c r="AD24" s="4"/>
      <c r="AE24" s="9"/>
      <c r="AF24" s="9"/>
      <c r="AG24" s="9"/>
      <c r="AH24" s="9"/>
      <c r="AI24" s="7"/>
      <c r="AJ24" s="7"/>
      <c r="AK24" s="7"/>
      <c r="AL24" s="7"/>
      <c r="AM24" s="7"/>
      <c r="AN24" s="7"/>
      <c r="AO24" s="10"/>
    </row>
    <row r="25" spans="1:41" ht="21" thickBot="1" x14ac:dyDescent="0.4">
      <c r="A25" s="4"/>
      <c r="B25" s="4"/>
      <c r="C25" s="38" t="s">
        <v>7</v>
      </c>
      <c r="D25" s="325" t="s">
        <v>19</v>
      </c>
      <c r="E25" s="326"/>
      <c r="F25" s="333" t="s">
        <v>29</v>
      </c>
      <c r="G25" s="334"/>
      <c r="H25" s="325" t="s">
        <v>18</v>
      </c>
      <c r="I25" s="326"/>
      <c r="J25" s="325" t="s">
        <v>20</v>
      </c>
      <c r="K25" s="326"/>
      <c r="L25" s="327" t="s">
        <v>21</v>
      </c>
      <c r="M25" s="326"/>
      <c r="N25" s="39"/>
      <c r="O25" s="4"/>
      <c r="P25" s="4"/>
      <c r="Q25" s="38" t="s">
        <v>7</v>
      </c>
      <c r="R25" s="325" t="s">
        <v>19</v>
      </c>
      <c r="S25" s="326"/>
      <c r="T25" s="333" t="s">
        <v>29</v>
      </c>
      <c r="U25" s="334"/>
      <c r="V25" s="325" t="s">
        <v>18</v>
      </c>
      <c r="W25" s="326"/>
      <c r="X25" s="325" t="s">
        <v>20</v>
      </c>
      <c r="Y25" s="326"/>
      <c r="Z25" s="327" t="s">
        <v>21</v>
      </c>
      <c r="AA25" s="326"/>
      <c r="AB25" s="39"/>
      <c r="AC25" s="4"/>
      <c r="AD25" s="4"/>
      <c r="AE25" s="9"/>
      <c r="AF25" s="9"/>
      <c r="AG25" s="9"/>
      <c r="AH25" s="9"/>
      <c r="AI25" s="7"/>
      <c r="AJ25" s="7"/>
      <c r="AK25" s="7"/>
      <c r="AL25" s="7"/>
      <c r="AM25" s="7"/>
      <c r="AN25" s="7"/>
      <c r="AO25" s="10"/>
    </row>
    <row r="26" spans="1:41" ht="21" thickBot="1" x14ac:dyDescent="0.4">
      <c r="A26" s="4"/>
      <c r="B26" s="4"/>
      <c r="C26" s="40"/>
      <c r="D26" s="328" t="e">
        <f>$F$6*$F$14-$L$18</f>
        <v>#REF!</v>
      </c>
      <c r="E26" s="335"/>
      <c r="F26" s="328">
        <f>$F$7*$F$15-$L$19</f>
        <v>0</v>
      </c>
      <c r="G26" s="329"/>
      <c r="H26" s="335" t="e">
        <f>$F$8*$H$14-$L$20</f>
        <v>#REF!</v>
      </c>
      <c r="I26" s="329"/>
      <c r="J26" s="328" t="e">
        <f>$F$9*$H$15-$L$21</f>
        <v>#REF!</v>
      </c>
      <c r="K26" s="329"/>
      <c r="L26" s="328" t="e">
        <f>$F$10*$J$14-$L$22</f>
        <v>#REF!</v>
      </c>
      <c r="M26" s="329"/>
      <c r="N26" s="36"/>
      <c r="O26" s="4"/>
      <c r="P26" s="4"/>
      <c r="Q26" s="40"/>
      <c r="R26" s="328" t="e">
        <f>IF(BERECHNUNG!L26&lt;BERECHNUNG!J26,0,BERECHNUNG!L26-BERECHNUNG!J26)</f>
        <v>#DIV/0!</v>
      </c>
      <c r="S26" s="335"/>
      <c r="T26" s="328" t="e">
        <f>IF(BERECHNUNG!L27&lt;BERECHNUNG!J27,0,BERECHNUNG!L27-BERECHNUNG!J27)</f>
        <v>#DIV/0!</v>
      </c>
      <c r="U26" s="329"/>
      <c r="V26" s="335" t="e">
        <f>IF(BERECHNUNG!L28&lt;BERECHNUNG!J28,0,BERECHNUNG!L28-BERECHNUNG!J28)</f>
        <v>#DIV/0!</v>
      </c>
      <c r="W26" s="329"/>
      <c r="X26" s="328" t="e">
        <f>IF(BERECHNUNG!L29&lt;BERECHNUNG!J29,0,BERECHNUNG!L29-BERECHNUNG!J29)</f>
        <v>#DIV/0!</v>
      </c>
      <c r="Y26" s="329"/>
      <c r="Z26" s="328" t="e">
        <f>IF(BERECHNUNG!L30&lt;BERECHNUNG!J30,0,BERECHNUNG!L30-BERECHNUNG!J30)</f>
        <v>#DIV/0!</v>
      </c>
      <c r="AA26" s="329"/>
      <c r="AB26" s="36"/>
      <c r="AC26" s="4"/>
      <c r="AD26" s="4"/>
      <c r="AE26" s="9"/>
      <c r="AF26" s="9"/>
      <c r="AG26" s="9"/>
      <c r="AH26" s="9"/>
      <c r="AI26" s="7"/>
      <c r="AJ26" s="7"/>
      <c r="AK26" s="7"/>
      <c r="AL26" s="7"/>
      <c r="AM26" s="7"/>
      <c r="AN26" s="7"/>
      <c r="AO26" s="10"/>
    </row>
    <row r="27" spans="1:41" ht="21" thickBot="1" x14ac:dyDescent="0.4">
      <c r="A27" s="4"/>
      <c r="B27" s="4"/>
      <c r="C27" s="40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36"/>
      <c r="O27" s="4"/>
      <c r="P27" s="4"/>
      <c r="Q27" s="40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36"/>
      <c r="AC27" s="4"/>
      <c r="AD27" s="4"/>
      <c r="AE27" s="9"/>
      <c r="AF27" s="9"/>
      <c r="AG27" s="9"/>
      <c r="AH27" s="9"/>
      <c r="AI27" s="7"/>
      <c r="AJ27" s="7"/>
      <c r="AK27" s="7"/>
      <c r="AL27" s="7"/>
      <c r="AM27" s="7"/>
      <c r="AN27" s="7"/>
      <c r="AO27" s="10"/>
    </row>
    <row r="28" spans="1:41" ht="21" thickBot="1" x14ac:dyDescent="0.4">
      <c r="A28" s="4"/>
      <c r="B28" s="4"/>
      <c r="C28" s="37" t="s">
        <v>39</v>
      </c>
      <c r="D28" s="337" t="s">
        <v>40</v>
      </c>
      <c r="E28" s="338"/>
      <c r="F28" s="338"/>
      <c r="G28" s="338"/>
      <c r="H28" s="338"/>
      <c r="I28" s="338"/>
      <c r="J28" s="338"/>
      <c r="K28" s="338"/>
      <c r="L28" s="338"/>
      <c r="M28" s="339"/>
      <c r="N28" s="36"/>
      <c r="O28" s="4"/>
      <c r="P28" s="4"/>
      <c r="Q28" s="37" t="s">
        <v>39</v>
      </c>
      <c r="R28" s="337" t="s">
        <v>40</v>
      </c>
      <c r="S28" s="338"/>
      <c r="T28" s="338"/>
      <c r="U28" s="338"/>
      <c r="V28" s="338"/>
      <c r="W28" s="338"/>
      <c r="X28" s="338"/>
      <c r="Y28" s="338"/>
      <c r="Z28" s="338"/>
      <c r="AA28" s="339"/>
      <c r="AB28" s="36"/>
      <c r="AC28" s="4"/>
      <c r="AD28" s="4"/>
      <c r="AE28" s="9"/>
      <c r="AF28" s="9"/>
      <c r="AG28" s="9"/>
      <c r="AH28" s="9"/>
      <c r="AI28" s="7"/>
      <c r="AJ28" s="7"/>
      <c r="AK28" s="7"/>
      <c r="AL28" s="7"/>
      <c r="AM28" s="7"/>
      <c r="AN28" s="7"/>
      <c r="AO28" s="10"/>
    </row>
    <row r="29" spans="1:41" ht="20.25" x14ac:dyDescent="0.35">
      <c r="A29" s="4"/>
      <c r="B29" s="4"/>
      <c r="C29" s="35"/>
      <c r="D29" s="69" t="e">
        <f>BERECHNUNG!X9</f>
        <v>#REF!</v>
      </c>
      <c r="E29" s="214" t="e">
        <f>BERECHNUNG!AA9</f>
        <v>#REF!</v>
      </c>
      <c r="F29" s="71" t="e">
        <f>BERECHNUNG!X10</f>
        <v>#DIV/0!</v>
      </c>
      <c r="G29" s="70" t="e">
        <f>BERECHNUNG!AA10</f>
        <v>#DIV/0!</v>
      </c>
      <c r="H29" s="71" t="e">
        <f>BERECHNUNG!X11</f>
        <v>#REF!</v>
      </c>
      <c r="I29" s="214" t="e">
        <f>BERECHNUNG!AA11</f>
        <v>#REF!</v>
      </c>
      <c r="J29" s="71" t="e">
        <f>BERECHNUNG!X12</f>
        <v>#REF!</v>
      </c>
      <c r="K29" s="214" t="e">
        <f>BERECHNUNG!AA12</f>
        <v>#REF!</v>
      </c>
      <c r="L29" s="71" t="e">
        <f>BERECHNUNG!X13</f>
        <v>#REF!</v>
      </c>
      <c r="M29" s="214" t="e">
        <f>BERECHNUNG!AA13</f>
        <v>#REF!</v>
      </c>
      <c r="N29" s="36"/>
      <c r="O29" s="4"/>
      <c r="P29" s="4"/>
      <c r="Q29" s="35"/>
      <c r="R29" s="69" t="e">
        <f>BERECHNUNG!X26</f>
        <v>#DIV/0!</v>
      </c>
      <c r="S29" s="70" t="e">
        <f>BERECHNUNG!AA26</f>
        <v>#DIV/0!</v>
      </c>
      <c r="T29" s="71" t="e">
        <f>BERECHNUNG!X27</f>
        <v>#DIV/0!</v>
      </c>
      <c r="U29" s="70" t="e">
        <f>BERECHNUNG!AA27</f>
        <v>#DIV/0!</v>
      </c>
      <c r="V29" s="71" t="e">
        <f>BERECHNUNG!X28</f>
        <v>#DIV/0!</v>
      </c>
      <c r="W29" s="70" t="e">
        <f>BERECHNUNG!AA28</f>
        <v>#DIV/0!</v>
      </c>
      <c r="X29" s="71" t="e">
        <f>BERECHNUNG!X29</f>
        <v>#DIV/0!</v>
      </c>
      <c r="Y29" s="70" t="e">
        <f>BERECHNUNG!AA29</f>
        <v>#DIV/0!</v>
      </c>
      <c r="Z29" s="71" t="e">
        <f>BERECHNUNG!X30</f>
        <v>#DIV/0!</v>
      </c>
      <c r="AA29" s="70" t="e">
        <f>BERECHNUNG!AA30</f>
        <v>#DIV/0!</v>
      </c>
      <c r="AB29" s="36"/>
      <c r="AC29" s="4"/>
      <c r="AD29" s="4"/>
      <c r="AE29" s="9"/>
      <c r="AF29" s="9"/>
      <c r="AG29" s="9"/>
      <c r="AH29" s="9"/>
      <c r="AI29" s="7"/>
      <c r="AJ29" s="7"/>
      <c r="AK29" s="7"/>
      <c r="AL29" s="7"/>
      <c r="AM29" s="7"/>
      <c r="AN29" s="7"/>
      <c r="AO29" s="10"/>
    </row>
    <row r="30" spans="1:41" ht="17.25" customHeight="1" thickBot="1" x14ac:dyDescent="0.4">
      <c r="A30" s="4"/>
      <c r="B30" s="4"/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3"/>
      <c r="O30" s="4"/>
      <c r="P30" s="4"/>
      <c r="Q30" s="41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3"/>
      <c r="AC30" s="4"/>
      <c r="AD30" s="4"/>
      <c r="AE30" s="9"/>
      <c r="AF30" s="9"/>
      <c r="AG30" s="9"/>
      <c r="AH30" s="9"/>
      <c r="AI30" s="7"/>
      <c r="AJ30" s="7"/>
      <c r="AK30" s="7"/>
      <c r="AL30" s="7"/>
      <c r="AM30" s="7"/>
      <c r="AN30" s="7"/>
      <c r="AO30" s="10"/>
    </row>
    <row r="31" spans="1:41" ht="21" thickBot="1" x14ac:dyDescent="0.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9"/>
      <c r="AF31" s="9"/>
      <c r="AG31" s="9"/>
      <c r="AH31" s="9"/>
      <c r="AI31" s="7"/>
      <c r="AJ31" s="7"/>
      <c r="AK31" s="7"/>
      <c r="AL31" s="7"/>
      <c r="AM31" s="7"/>
      <c r="AN31" s="7"/>
      <c r="AO31" s="10"/>
    </row>
    <row r="32" spans="1:41" ht="21" thickBot="1" x14ac:dyDescent="0.4">
      <c r="A32" s="4"/>
      <c r="B32" s="4"/>
      <c r="E32" s="222" t="s">
        <v>56</v>
      </c>
      <c r="F32" s="220">
        <v>15</v>
      </c>
      <c r="G32" s="221" t="s">
        <v>57</v>
      </c>
      <c r="H32" s="4"/>
      <c r="I32" s="4"/>
      <c r="J32" s="4"/>
      <c r="K32" s="4"/>
      <c r="L32" s="4"/>
      <c r="M32" s="4"/>
      <c r="N32" s="4"/>
      <c r="O32" s="4"/>
      <c r="P32" s="4"/>
      <c r="Q32" s="218" t="str">
        <f>E32</f>
        <v>Stufen-Abst:</v>
      </c>
      <c r="R32" s="219">
        <f>F32</f>
        <v>15</v>
      </c>
      <c r="S32" s="207" t="s">
        <v>57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9"/>
      <c r="AF32" s="9"/>
      <c r="AG32" s="9"/>
      <c r="AH32" s="9"/>
      <c r="AI32" s="7"/>
      <c r="AJ32" s="7"/>
      <c r="AK32" s="7"/>
      <c r="AL32" s="7"/>
      <c r="AM32" s="7"/>
      <c r="AN32" s="7"/>
      <c r="AO32" s="10"/>
    </row>
    <row r="33" spans="1:41" ht="20.25" x14ac:dyDescent="0.35">
      <c r="A33" s="4"/>
      <c r="B33" s="4"/>
      <c r="AC33" s="4"/>
      <c r="AD33" s="4"/>
      <c r="AE33" s="9"/>
      <c r="AF33" s="9"/>
      <c r="AG33" s="9"/>
      <c r="AH33" s="9"/>
      <c r="AI33" s="7"/>
      <c r="AJ33" s="7"/>
      <c r="AK33" s="7"/>
      <c r="AL33" s="7"/>
      <c r="AM33" s="7"/>
      <c r="AN33" s="7"/>
      <c r="AO33" s="10"/>
    </row>
    <row r="34" spans="1:41" ht="20.25" x14ac:dyDescent="0.35">
      <c r="A34" s="4"/>
      <c r="B34" s="4"/>
      <c r="F34" s="223" t="s">
        <v>19</v>
      </c>
      <c r="G34" s="224" t="s">
        <v>29</v>
      </c>
      <c r="H34" s="223" t="s">
        <v>18</v>
      </c>
      <c r="I34" s="223" t="s">
        <v>20</v>
      </c>
      <c r="J34" s="223" t="s">
        <v>21</v>
      </c>
      <c r="T34" s="223" t="s">
        <v>19</v>
      </c>
      <c r="U34" s="224" t="s">
        <v>29</v>
      </c>
      <c r="V34" s="223" t="s">
        <v>18</v>
      </c>
      <c r="W34" s="223" t="s">
        <v>20</v>
      </c>
      <c r="X34" s="223" t="s">
        <v>21</v>
      </c>
      <c r="AC34" s="4"/>
      <c r="AD34" s="4"/>
      <c r="AE34" s="9"/>
      <c r="AF34" s="9"/>
      <c r="AG34" s="9"/>
      <c r="AH34" s="9"/>
      <c r="AI34" s="7"/>
      <c r="AJ34" s="7"/>
      <c r="AK34" s="7"/>
      <c r="AL34" s="7"/>
      <c r="AM34" s="7"/>
      <c r="AN34" s="7"/>
      <c r="AO34" s="10"/>
    </row>
    <row r="35" spans="1:41" ht="20.25" x14ac:dyDescent="0.35">
      <c r="A35" s="4"/>
      <c r="B35" s="4"/>
      <c r="D35" s="210" t="s">
        <v>64</v>
      </c>
      <c r="E35" s="210"/>
      <c r="F35" s="211" t="e">
        <f>BERECHNUNG!J9</f>
        <v>#REF!</v>
      </c>
      <c r="G35" s="213" t="e">
        <f>BERECHNUNG!J10</f>
        <v>#DIV/0!</v>
      </c>
      <c r="H35" s="211" t="e">
        <f>BERECHNUNG!J11</f>
        <v>#REF!</v>
      </c>
      <c r="I35" s="211" t="e">
        <f>BERECHNUNG!J12</f>
        <v>#REF!</v>
      </c>
      <c r="J35" s="211" t="e">
        <f>BERECHNUNG!J13</f>
        <v>#REF!</v>
      </c>
      <c r="K35" s="210" t="s">
        <v>63</v>
      </c>
      <c r="L35" s="210"/>
      <c r="M35" s="210"/>
      <c r="R35" s="210" t="s">
        <v>64</v>
      </c>
      <c r="S35" s="210"/>
      <c r="T35" s="211" t="e">
        <f>BERECHNUNG!J26</f>
        <v>#DIV/0!</v>
      </c>
      <c r="U35" s="213" t="e">
        <f>BERECHNUNG!J27</f>
        <v>#DIV/0!</v>
      </c>
      <c r="V35" s="211" t="e">
        <f>BERECHNUNG!J28</f>
        <v>#DIV/0!</v>
      </c>
      <c r="W35" s="211" t="e">
        <f>BERECHNUNG!J29</f>
        <v>#DIV/0!</v>
      </c>
      <c r="X35" s="211" t="e">
        <f>BERECHNUNG!J30</f>
        <v>#DIV/0!</v>
      </c>
      <c r="Y35" s="210" t="s">
        <v>63</v>
      </c>
      <c r="Z35" s="210"/>
      <c r="AA35" s="210"/>
      <c r="AD35" s="4"/>
      <c r="AE35" s="9"/>
      <c r="AF35" s="9"/>
      <c r="AG35" s="9"/>
      <c r="AH35" s="9"/>
      <c r="AI35" s="7"/>
      <c r="AJ35" s="7"/>
      <c r="AK35" s="7"/>
      <c r="AL35" s="7"/>
      <c r="AM35" s="7"/>
      <c r="AN35" s="7"/>
      <c r="AO35" s="10"/>
    </row>
    <row r="36" spans="1:41" ht="20.25" x14ac:dyDescent="0.35">
      <c r="A36" s="4"/>
      <c r="B36" s="4"/>
      <c r="D36" s="210" t="s">
        <v>55</v>
      </c>
      <c r="E36" s="210"/>
      <c r="F36" s="208" t="e">
        <f>$F$6*$F$14-$L$18</f>
        <v>#REF!</v>
      </c>
      <c r="G36" s="212">
        <f>$F$7*$F$15-$L$19</f>
        <v>0</v>
      </c>
      <c r="H36" s="208" t="e">
        <f>$F$8*$H$14-$L$20</f>
        <v>#REF!</v>
      </c>
      <c r="I36" s="208" t="e">
        <f>$F$9*$H$15-$L$21</f>
        <v>#REF!</v>
      </c>
      <c r="J36" s="208" t="e">
        <f>$F$10*$J$14-$L$22</f>
        <v>#REF!</v>
      </c>
      <c r="K36" s="210" t="s">
        <v>62</v>
      </c>
      <c r="L36" s="210"/>
      <c r="M36" s="210"/>
      <c r="Q36" s="6"/>
      <c r="R36" s="210" t="s">
        <v>55</v>
      </c>
      <c r="S36" s="210"/>
      <c r="T36" s="208">
        <f>$T$6*$T$14-$Z$18</f>
        <v>0</v>
      </c>
      <c r="U36" s="212">
        <f>$T$7*$T$15-$Z$19</f>
        <v>0</v>
      </c>
      <c r="V36" s="208">
        <f>$T$8*$V$14-$Z$20</f>
        <v>0</v>
      </c>
      <c r="W36" s="208">
        <f>$T$9*$V$15-$Z$21</f>
        <v>0</v>
      </c>
      <c r="X36" s="208">
        <f>$T$10*$X$14-$Z$22</f>
        <v>0</v>
      </c>
      <c r="Y36" s="210" t="s">
        <v>62</v>
      </c>
      <c r="Z36" s="210"/>
      <c r="AA36" s="210"/>
      <c r="AD36" s="4"/>
      <c r="AE36" s="9"/>
      <c r="AF36" s="9"/>
      <c r="AG36" s="9"/>
      <c r="AH36" s="9"/>
      <c r="AI36" s="7"/>
      <c r="AJ36" s="7"/>
      <c r="AK36" s="7"/>
      <c r="AL36" s="7"/>
      <c r="AM36" s="7"/>
      <c r="AN36" s="7"/>
      <c r="AO36" s="10"/>
    </row>
    <row r="37" spans="1:41" ht="20.25" x14ac:dyDescent="0.35">
      <c r="A37" s="4"/>
      <c r="B37" s="4"/>
      <c r="C37" s="4"/>
      <c r="D37" s="210" t="s">
        <v>58</v>
      </c>
      <c r="E37" s="210"/>
      <c r="F37" s="211" t="e">
        <f>'HVM-RECHNER_2026'!#REF!</f>
        <v>#REF!</v>
      </c>
      <c r="G37" s="213"/>
      <c r="H37" s="211" t="e">
        <f>'HVM-RECHNER_2026'!#REF!</f>
        <v>#REF!</v>
      </c>
      <c r="I37" s="211" t="e">
        <f>'HVM-RECHNER_2026'!#REF!</f>
        <v>#REF!</v>
      </c>
      <c r="J37" s="211" t="e">
        <f>'HVM-RECHNER_2026'!#REF!</f>
        <v>#REF!</v>
      </c>
      <c r="K37" s="210" t="s">
        <v>59</v>
      </c>
      <c r="L37" s="210"/>
      <c r="M37" s="210"/>
      <c r="P37" s="4"/>
      <c r="Q37" s="4"/>
      <c r="R37" s="210" t="s">
        <v>58</v>
      </c>
      <c r="S37" s="210"/>
      <c r="T37" s="211" t="e">
        <f>'HVM-RECHNER_2026'!#REF!</f>
        <v>#REF!</v>
      </c>
      <c r="U37" s="213"/>
      <c r="V37" s="211" t="e">
        <f>'HVM-RECHNER_2026'!#REF!</f>
        <v>#REF!</v>
      </c>
      <c r="W37" s="211" t="e">
        <f>'HVM-RECHNER_2026'!#REF!</f>
        <v>#REF!</v>
      </c>
      <c r="X37" s="211" t="e">
        <f>'HVM-RECHNER_2026'!#REF!</f>
        <v>#REF!</v>
      </c>
      <c r="Y37" s="210" t="s">
        <v>59</v>
      </c>
      <c r="Z37" s="210"/>
      <c r="AA37" s="210"/>
      <c r="AB37" s="4"/>
      <c r="AC37" s="4"/>
      <c r="AD37" s="4"/>
      <c r="AE37" s="9"/>
      <c r="AF37" s="9"/>
      <c r="AG37" s="9"/>
      <c r="AH37" s="9"/>
      <c r="AI37" s="7"/>
      <c r="AJ37" s="7"/>
      <c r="AK37" s="7"/>
      <c r="AL37" s="7"/>
      <c r="AM37" s="7"/>
      <c r="AN37" s="7"/>
      <c r="AO37" s="10"/>
    </row>
    <row r="38" spans="1:41" ht="20.25" x14ac:dyDescent="0.35">
      <c r="A38" s="4"/>
      <c r="B38" s="4"/>
      <c r="C38" s="4"/>
      <c r="D38" s="210" t="s">
        <v>61</v>
      </c>
      <c r="E38" s="210"/>
      <c r="F38" s="208" t="e">
        <f>$F$6*($F$14+$F$37)</f>
        <v>#REF!</v>
      </c>
      <c r="G38" s="212">
        <f>$F$7*($F$15+$G$37)</f>
        <v>0</v>
      </c>
      <c r="H38" s="208" t="e">
        <f>$F$8*($H$14+$H$37)</f>
        <v>#REF!</v>
      </c>
      <c r="I38" s="208" t="e">
        <f>$F$9*($H$15+$I$37)</f>
        <v>#REF!</v>
      </c>
      <c r="J38" s="208" t="e">
        <f>$F$10*($J$14+$J$37)</f>
        <v>#REF!</v>
      </c>
      <c r="K38" s="210" t="s">
        <v>60</v>
      </c>
      <c r="L38" s="210"/>
      <c r="M38" s="210"/>
      <c r="N38" s="207"/>
      <c r="Q38" s="4"/>
      <c r="R38" s="210" t="s">
        <v>61</v>
      </c>
      <c r="S38" s="210"/>
      <c r="T38" s="208" t="e">
        <f>$T$6*($T$14+$T$37)</f>
        <v>#REF!</v>
      </c>
      <c r="U38" s="212">
        <f>$T$7*($T$15+$U$37)</f>
        <v>0</v>
      </c>
      <c r="V38" s="208" t="e">
        <f>$T$8*($V$14+$V$37)</f>
        <v>#REF!</v>
      </c>
      <c r="W38" s="208" t="e">
        <f>$T$9*($V$15+$W$37)</f>
        <v>#REF!</v>
      </c>
      <c r="X38" s="208" t="e">
        <f>$T$10*($X$14+$X$37)</f>
        <v>#REF!</v>
      </c>
      <c r="Y38" s="210" t="s">
        <v>60</v>
      </c>
      <c r="Z38" s="210"/>
      <c r="AA38" s="210"/>
      <c r="AB38" s="4"/>
      <c r="AC38" s="4"/>
      <c r="AD38" s="4"/>
      <c r="AE38" s="9"/>
      <c r="AF38" s="9"/>
      <c r="AG38" s="9"/>
      <c r="AH38" s="9"/>
      <c r="AI38" s="7"/>
      <c r="AJ38" s="7"/>
      <c r="AK38" s="7"/>
      <c r="AL38" s="7"/>
      <c r="AM38" s="7"/>
      <c r="AN38" s="7"/>
      <c r="AO38" s="10"/>
    </row>
    <row r="39" spans="1:41" ht="10.5" customHeight="1" x14ac:dyDescent="0.35">
      <c r="A39" s="18"/>
      <c r="B39" s="15"/>
      <c r="C39" s="4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9"/>
      <c r="AF39" s="9"/>
      <c r="AG39" s="9"/>
      <c r="AH39" s="9"/>
      <c r="AI39" s="7"/>
      <c r="AJ39" s="7"/>
      <c r="AK39" s="7"/>
      <c r="AL39" s="7"/>
      <c r="AM39" s="7"/>
      <c r="AN39" s="7"/>
      <c r="AO39" s="10"/>
    </row>
    <row r="40" spans="1:41" ht="20.25" x14ac:dyDescent="0.35">
      <c r="A40" s="1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9"/>
      <c r="AF40" s="9"/>
      <c r="AG40" s="9"/>
      <c r="AH40" s="9"/>
      <c r="AI40" s="7"/>
      <c r="AJ40" s="7"/>
      <c r="AK40" s="7"/>
      <c r="AL40" s="7"/>
      <c r="AM40" s="7"/>
      <c r="AN40" s="7"/>
      <c r="AO40" s="10"/>
    </row>
    <row r="41" spans="1:41" ht="13.5" customHeight="1" x14ac:dyDescent="0.35">
      <c r="A41" s="1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9"/>
      <c r="AF41" s="9"/>
      <c r="AG41" s="9"/>
      <c r="AH41" s="9"/>
      <c r="AI41" s="7"/>
      <c r="AJ41" s="7"/>
      <c r="AK41" s="7"/>
      <c r="AL41" s="7"/>
      <c r="AM41" s="7"/>
      <c r="AN41" s="7"/>
      <c r="AO41" s="10"/>
    </row>
    <row r="42" spans="1:41" ht="13.5" customHeight="1" x14ac:dyDescent="0.35">
      <c r="A42" s="1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9"/>
      <c r="AF42" s="9"/>
      <c r="AG42" s="9"/>
      <c r="AH42" s="9"/>
      <c r="AI42" s="7"/>
      <c r="AJ42" s="7"/>
      <c r="AK42" s="7"/>
      <c r="AL42" s="7"/>
      <c r="AM42" s="7"/>
      <c r="AN42" s="7"/>
      <c r="AO42" s="10"/>
    </row>
    <row r="43" spans="1:41" ht="13.5" customHeight="1" x14ac:dyDescent="0.35">
      <c r="A43" s="1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9"/>
      <c r="AF43" s="9"/>
      <c r="AG43" s="9"/>
      <c r="AH43" s="9"/>
      <c r="AI43" s="7"/>
      <c r="AJ43" s="7"/>
      <c r="AK43" s="7"/>
      <c r="AL43" s="7"/>
      <c r="AM43" s="7"/>
      <c r="AN43" s="7"/>
      <c r="AO43" s="10"/>
    </row>
    <row r="44" spans="1:41" ht="13.5" customHeight="1" x14ac:dyDescent="0.35">
      <c r="A44" s="1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9"/>
      <c r="AF44" s="9"/>
      <c r="AG44" s="9"/>
      <c r="AH44" s="9"/>
      <c r="AI44" s="7"/>
      <c r="AJ44" s="7"/>
      <c r="AK44" s="7"/>
      <c r="AL44" s="7"/>
      <c r="AM44" s="7"/>
      <c r="AN44" s="7"/>
      <c r="AO44" s="10"/>
    </row>
    <row r="45" spans="1:41" ht="20.25" x14ac:dyDescent="0.35">
      <c r="A45" s="1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9"/>
      <c r="AF45" s="9"/>
      <c r="AG45" s="9"/>
      <c r="AH45" s="9"/>
      <c r="AI45" s="7"/>
      <c r="AJ45" s="7"/>
      <c r="AK45" s="7"/>
      <c r="AL45" s="7"/>
      <c r="AM45" s="7"/>
      <c r="AN45" s="7"/>
      <c r="AO45" s="10"/>
    </row>
    <row r="46" spans="1:41" ht="20.25" x14ac:dyDescent="0.35">
      <c r="A46" s="1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9"/>
      <c r="AF46" s="9"/>
      <c r="AG46" s="9"/>
      <c r="AH46" s="9"/>
      <c r="AI46" s="7"/>
      <c r="AJ46" s="7"/>
      <c r="AK46" s="7"/>
      <c r="AL46" s="7"/>
      <c r="AM46" s="7"/>
      <c r="AN46" s="7"/>
      <c r="AO46" s="10"/>
    </row>
    <row r="47" spans="1:41" ht="20.25" x14ac:dyDescent="0.35">
      <c r="A47" s="1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9"/>
      <c r="AF47" s="9"/>
      <c r="AG47" s="9"/>
      <c r="AH47" s="9"/>
      <c r="AI47" s="7"/>
      <c r="AJ47" s="7"/>
      <c r="AK47" s="7"/>
      <c r="AL47" s="7"/>
      <c r="AM47" s="7"/>
      <c r="AN47" s="7"/>
      <c r="AO47" s="10"/>
    </row>
    <row r="48" spans="1:41" ht="20.25" x14ac:dyDescent="0.35">
      <c r="A48" s="1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9"/>
      <c r="AF48" s="9"/>
      <c r="AG48" s="9"/>
      <c r="AH48" s="9"/>
      <c r="AI48" s="7"/>
      <c r="AJ48" s="7"/>
      <c r="AK48" s="7"/>
      <c r="AL48" s="7"/>
      <c r="AM48" s="7"/>
      <c r="AN48" s="7"/>
      <c r="AO48" s="10"/>
    </row>
    <row r="49" spans="1:40" x14ac:dyDescent="0.25">
      <c r="A49" s="1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x14ac:dyDescent="0.25">
      <c r="A50" s="1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x14ac:dyDescent="0.25">
      <c r="A51" s="15"/>
      <c r="B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x14ac:dyDescent="0.25">
      <c r="A52" s="1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x14ac:dyDescent="0.25">
      <c r="A53" s="1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x14ac:dyDescent="0.25">
      <c r="A54" s="1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x14ac:dyDescent="0.25">
      <c r="A55" s="1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x14ac:dyDescent="0.25">
      <c r="A56" s="19"/>
      <c r="B56" s="6"/>
      <c r="C56" s="6"/>
      <c r="Q56" s="6"/>
      <c r="AE56" s="6"/>
    </row>
    <row r="57" spans="1:40" x14ac:dyDescent="0.25">
      <c r="A57" s="19"/>
      <c r="B57" s="6"/>
      <c r="C57" s="6"/>
      <c r="Q57" s="6"/>
      <c r="AE57" s="6"/>
    </row>
    <row r="58" spans="1:40" x14ac:dyDescent="0.25">
      <c r="A58" s="19"/>
      <c r="B58" s="6"/>
      <c r="C58" s="6"/>
      <c r="Q58" s="6"/>
      <c r="AE58" s="6"/>
    </row>
    <row r="59" spans="1:40" x14ac:dyDescent="0.25">
      <c r="A59" s="19"/>
      <c r="B59" s="6"/>
      <c r="C59" s="6"/>
      <c r="Q59" s="6"/>
      <c r="AE59" s="6"/>
    </row>
    <row r="60" spans="1:40" x14ac:dyDescent="0.25">
      <c r="A60" s="6"/>
      <c r="B60" s="6"/>
      <c r="C60" s="6"/>
      <c r="Q60" s="6"/>
      <c r="AE60" s="6"/>
    </row>
    <row r="61" spans="1:40" x14ac:dyDescent="0.25">
      <c r="A61" s="6"/>
      <c r="B61" s="6"/>
      <c r="C61" s="6"/>
      <c r="Q61" s="6"/>
      <c r="AE61" s="6"/>
    </row>
    <row r="62" spans="1:40" x14ac:dyDescent="0.25">
      <c r="A62" s="6"/>
      <c r="B62" s="6"/>
      <c r="C62" s="6"/>
      <c r="Q62" s="6"/>
      <c r="AE62" s="6"/>
    </row>
    <row r="63" spans="1:40" x14ac:dyDescent="0.25">
      <c r="A63" s="6"/>
      <c r="B63" s="6"/>
      <c r="C63" s="6"/>
      <c r="Q63" s="6"/>
      <c r="AE63" s="6"/>
    </row>
    <row r="64" spans="1:40" x14ac:dyDescent="0.25">
      <c r="A64" s="6"/>
      <c r="B64" s="6"/>
      <c r="C64" s="6"/>
      <c r="Q64" s="6"/>
      <c r="AE64" s="6"/>
    </row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</sheetData>
  <sheetProtection algorithmName="SHA-512" hashValue="FGDzrECRZW3n0+8O1twsZ2w+v/avbl4t6cxfA7Q06lcc+A/YBujGCXbepF6eoWIiz9n+hHtR6RbZj10YmxW89Q==" saltValue="B1/iYAfRsvOiWvGCDy/gmA==" spinCount="100000" sheet="1" objects="1" scenarios="1"/>
  <scenarios current="0" show="0">
    <scenario name="PraxisHVM" locked="1" count="6" user="Dr. Joachim Görzig" comment="Erstellt von Dr. Joachim Görzig am 28.10.2000">
      <inputCells r="F14" val="109" numFmtId="3"/>
      <inputCells r="F15" val="187" numFmtId="3"/>
      <inputCells r="D12" val="1,34"/>
      <inputCells r="AA18" undone="1" val="1910" numFmtId="3"/>
      <inputCells r="Y18" undone="1" val="1630" numFmtId="3"/>
      <inputCells r="W18" undone="1" val="10132" numFmtId="3"/>
    </scenario>
  </scenarios>
  <mergeCells count="40">
    <mergeCell ref="Z25:AA25"/>
    <mergeCell ref="C14:C15"/>
    <mergeCell ref="R28:AA28"/>
    <mergeCell ref="D28:M28"/>
    <mergeCell ref="Q3:AA3"/>
    <mergeCell ref="Q4:AA4"/>
    <mergeCell ref="R26:S26"/>
    <mergeCell ref="T26:U26"/>
    <mergeCell ref="V26:W26"/>
    <mergeCell ref="X26:Y26"/>
    <mergeCell ref="Z26:AA26"/>
    <mergeCell ref="Q14:Q15"/>
    <mergeCell ref="R24:AA24"/>
    <mergeCell ref="R25:S25"/>
    <mergeCell ref="T25:U25"/>
    <mergeCell ref="V25:W25"/>
    <mergeCell ref="X25:Y25"/>
    <mergeCell ref="L25:M25"/>
    <mergeCell ref="L26:M26"/>
    <mergeCell ref="D24:M24"/>
    <mergeCell ref="J25:K25"/>
    <mergeCell ref="H25:I25"/>
    <mergeCell ref="F25:G25"/>
    <mergeCell ref="D25:E25"/>
    <mergeCell ref="J26:K26"/>
    <mergeCell ref="H26:I26"/>
    <mergeCell ref="F26:G26"/>
    <mergeCell ref="D26:E26"/>
    <mergeCell ref="U6:U10"/>
    <mergeCell ref="S6:S10"/>
    <mergeCell ref="C4:M4"/>
    <mergeCell ref="C3:M3"/>
    <mergeCell ref="E6:E10"/>
    <mergeCell ref="G6:G10"/>
    <mergeCell ref="I6:I10"/>
    <mergeCell ref="AU8:AV8"/>
    <mergeCell ref="AU9:AV9"/>
    <mergeCell ref="AU10:AV10"/>
    <mergeCell ref="AU11:AV11"/>
    <mergeCell ref="W6:W10"/>
  </mergeCells>
  <phoneticPr fontId="25" type="noConversion"/>
  <conditionalFormatting sqref="D29">
    <cfRule type="cellIs" dxfId="47" priority="266" stopIfTrue="1" operator="greaterThan">
      <formula>0</formula>
    </cfRule>
    <cfRule type="cellIs" dxfId="46" priority="267" stopIfTrue="1" operator="greaterThan">
      <formula>500</formula>
    </cfRule>
    <cfRule type="cellIs" dxfId="45" priority="268" stopIfTrue="1" operator="greaterThan">
      <formula>1000</formula>
    </cfRule>
  </conditionalFormatting>
  <conditionalFormatting sqref="D29">
    <cfRule type="cellIs" dxfId="44" priority="262" operator="lessThanOrEqual">
      <formula>0</formula>
    </cfRule>
  </conditionalFormatting>
  <conditionalFormatting sqref="E29">
    <cfRule type="cellIs" dxfId="43" priority="258" stopIfTrue="1" operator="greaterThan">
      <formula>0</formula>
    </cfRule>
    <cfRule type="cellIs" dxfId="42" priority="259" stopIfTrue="1" operator="greaterThan">
      <formula>2</formula>
    </cfRule>
    <cfRule type="cellIs" dxfId="41" priority="260" stopIfTrue="1" operator="greaterThan">
      <formula>3</formula>
    </cfRule>
  </conditionalFormatting>
  <conditionalFormatting sqref="E29">
    <cfRule type="cellIs" dxfId="40" priority="257" operator="lessThanOrEqual">
      <formula>0</formula>
    </cfRule>
  </conditionalFormatting>
  <conditionalFormatting sqref="J29 H29 F29">
    <cfRule type="cellIs" dxfId="39" priority="182" stopIfTrue="1" operator="greaterThan">
      <formula>0</formula>
    </cfRule>
    <cfRule type="cellIs" dxfId="38" priority="183" stopIfTrue="1" operator="greaterThan">
      <formula>500</formula>
    </cfRule>
    <cfRule type="cellIs" dxfId="37" priority="184" stopIfTrue="1" operator="greaterThan">
      <formula>1000</formula>
    </cfRule>
  </conditionalFormatting>
  <conditionalFormatting sqref="J29 H29 F29">
    <cfRule type="cellIs" dxfId="36" priority="181" operator="lessThanOrEqual">
      <formula>0</formula>
    </cfRule>
  </conditionalFormatting>
  <conditionalFormatting sqref="K29 I29 G29">
    <cfRule type="cellIs" dxfId="35" priority="178" stopIfTrue="1" operator="greaterThan">
      <formula>0</formula>
    </cfRule>
    <cfRule type="cellIs" dxfId="34" priority="179" stopIfTrue="1" operator="greaterThan">
      <formula>2</formula>
    </cfRule>
    <cfRule type="cellIs" dxfId="33" priority="180" stopIfTrue="1" operator="greaterThan">
      <formula>3</formula>
    </cfRule>
  </conditionalFormatting>
  <conditionalFormatting sqref="K29 I29 G29">
    <cfRule type="cellIs" dxfId="32" priority="177" operator="lessThanOrEqual">
      <formula>0</formula>
    </cfRule>
  </conditionalFormatting>
  <conditionalFormatting sqref="L29">
    <cfRule type="cellIs" dxfId="31" priority="170" stopIfTrue="1" operator="greaterThan">
      <formula>0</formula>
    </cfRule>
    <cfRule type="cellIs" dxfId="30" priority="171" stopIfTrue="1" operator="greaterThan">
      <formula>500</formula>
    </cfRule>
    <cfRule type="cellIs" dxfId="29" priority="172" stopIfTrue="1" operator="greaterThan">
      <formula>1000</formula>
    </cfRule>
  </conditionalFormatting>
  <conditionalFormatting sqref="L29">
    <cfRule type="cellIs" dxfId="28" priority="169" operator="lessThanOrEqual">
      <formula>0</formula>
    </cfRule>
  </conditionalFormatting>
  <conditionalFormatting sqref="M29">
    <cfRule type="cellIs" dxfId="27" priority="166" stopIfTrue="1" operator="greaterThan">
      <formula>0</formula>
    </cfRule>
    <cfRule type="cellIs" dxfId="26" priority="167" stopIfTrue="1" operator="greaterThan">
      <formula>2</formula>
    </cfRule>
    <cfRule type="cellIs" dxfId="25" priority="168" stopIfTrue="1" operator="greaterThan">
      <formula>3</formula>
    </cfRule>
  </conditionalFormatting>
  <conditionalFormatting sqref="M29">
    <cfRule type="cellIs" dxfId="24" priority="165" operator="lessThanOrEqual">
      <formula>0</formula>
    </cfRule>
  </conditionalFormatting>
  <conditionalFormatting sqref="R29">
    <cfRule type="cellIs" dxfId="23" priority="32" stopIfTrue="1" operator="greaterThan">
      <formula>0</formula>
    </cfRule>
    <cfRule type="cellIs" dxfId="22" priority="33" stopIfTrue="1" operator="greaterThan">
      <formula>500</formula>
    </cfRule>
    <cfRule type="cellIs" dxfId="21" priority="34" stopIfTrue="1" operator="greaterThan">
      <formula>1000</formula>
    </cfRule>
  </conditionalFormatting>
  <conditionalFormatting sqref="R29">
    <cfRule type="cellIs" dxfId="20" priority="29" operator="lessThanOrEqual">
      <formula>0</formula>
    </cfRule>
  </conditionalFormatting>
  <conditionalFormatting sqref="S29">
    <cfRule type="cellIs" dxfId="19" priority="26" stopIfTrue="1" operator="greaterThan">
      <formula>0</formula>
    </cfRule>
    <cfRule type="cellIs" dxfId="18" priority="27" stopIfTrue="1" operator="greaterThan">
      <formula>2</formula>
    </cfRule>
    <cfRule type="cellIs" dxfId="17" priority="28" stopIfTrue="1" operator="greaterThan">
      <formula>3</formula>
    </cfRule>
  </conditionalFormatting>
  <conditionalFormatting sqref="S29">
    <cfRule type="cellIs" dxfId="16" priority="25" operator="lessThanOrEqual">
      <formula>0</formula>
    </cfRule>
  </conditionalFormatting>
  <conditionalFormatting sqref="X29 V29 T29">
    <cfRule type="cellIs" dxfId="15" priority="14" stopIfTrue="1" operator="greaterThan">
      <formula>0</formula>
    </cfRule>
    <cfRule type="cellIs" dxfId="14" priority="15" stopIfTrue="1" operator="greaterThan">
      <formula>500</formula>
    </cfRule>
    <cfRule type="cellIs" dxfId="13" priority="16" stopIfTrue="1" operator="greaterThan">
      <formula>1000</formula>
    </cfRule>
  </conditionalFormatting>
  <conditionalFormatting sqref="X29 V29 T29">
    <cfRule type="cellIs" dxfId="12" priority="13" operator="lessThanOrEqual">
      <formula>0</formula>
    </cfRule>
  </conditionalFormatting>
  <conditionalFormatting sqref="Y29 W29 U29">
    <cfRule type="cellIs" dxfId="11" priority="10" stopIfTrue="1" operator="greaterThan">
      <formula>0</formula>
    </cfRule>
    <cfRule type="cellIs" dxfId="10" priority="11" stopIfTrue="1" operator="greaterThan">
      <formula>2</formula>
    </cfRule>
    <cfRule type="cellIs" dxfId="9" priority="12" stopIfTrue="1" operator="greaterThan">
      <formula>3</formula>
    </cfRule>
  </conditionalFormatting>
  <conditionalFormatting sqref="Y29 W29 U29">
    <cfRule type="cellIs" dxfId="8" priority="9" operator="lessThanOrEqual">
      <formula>0</formula>
    </cfRule>
  </conditionalFormatting>
  <conditionalFormatting sqref="Z29">
    <cfRule type="cellIs" dxfId="7" priority="6" stopIfTrue="1" operator="greaterThan">
      <formula>0</formula>
    </cfRule>
    <cfRule type="cellIs" dxfId="6" priority="7" stopIfTrue="1" operator="greaterThan">
      <formula>500</formula>
    </cfRule>
    <cfRule type="cellIs" dxfId="5" priority="8" stopIfTrue="1" operator="greaterThan">
      <formula>1000</formula>
    </cfRule>
  </conditionalFormatting>
  <conditionalFormatting sqref="Z29">
    <cfRule type="cellIs" dxfId="4" priority="5" operator="lessThanOrEqual">
      <formula>0</formula>
    </cfRule>
  </conditionalFormatting>
  <conditionalFormatting sqref="AA29">
    <cfRule type="cellIs" dxfId="3" priority="2" stopIfTrue="1" operator="greaterThan">
      <formula>0</formula>
    </cfRule>
    <cfRule type="cellIs" dxfId="2" priority="3" stopIfTrue="1" operator="greaterThan">
      <formula>2</formula>
    </cfRule>
    <cfRule type="cellIs" dxfId="1" priority="4" stopIfTrue="1" operator="greaterThan">
      <formula>3</formula>
    </cfRule>
  </conditionalFormatting>
  <conditionalFormatting sqref="AA29">
    <cfRule type="cellIs" dxfId="0" priority="1" operator="lessThanOrEqual">
      <formula>0</formula>
    </cfRule>
  </conditionalFormatting>
  <printOptions horizontalCentered="1" verticalCentered="1"/>
  <pageMargins left="0.78740157480314965" right="0.78740157480314965" top="0.2" bottom="0.21" header="0" footer="0"/>
  <pageSetup paperSize="9" scale="7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56F0-C18D-4860-B853-6CDE6DEE305A}">
  <dimension ref="A1:BD38"/>
  <sheetViews>
    <sheetView zoomScale="115" zoomScaleNormal="115" workbookViewId="0">
      <selection activeCell="AZ26" sqref="AZ26"/>
    </sheetView>
  </sheetViews>
  <sheetFormatPr baseColWidth="10" defaultRowHeight="12.75" x14ac:dyDescent="0.2"/>
  <cols>
    <col min="1" max="1" width="9.140625" style="24" customWidth="1"/>
    <col min="2" max="2" width="11.42578125" style="24" customWidth="1"/>
    <col min="3" max="3" width="12.42578125" style="24" customWidth="1"/>
    <col min="4" max="4" width="5.7109375" style="25" bestFit="1" customWidth="1"/>
    <col min="5" max="7" width="7.42578125" style="22" bestFit="1" customWidth="1"/>
    <col min="8" max="8" width="8.5703125" style="23" customWidth="1"/>
    <col min="9" max="9" width="8.140625" style="23" customWidth="1"/>
    <col min="10" max="10" width="9.42578125" style="22" bestFit="1" customWidth="1"/>
    <col min="11" max="11" width="8.5703125" style="22" customWidth="1"/>
    <col min="12" max="12" width="6.7109375" style="22" customWidth="1"/>
    <col min="13" max="13" width="6.7109375" style="23" customWidth="1"/>
    <col min="14" max="14" width="6.7109375" style="22" customWidth="1"/>
    <col min="15" max="16" width="8.42578125" style="22" customWidth="1"/>
    <col min="17" max="17" width="8.42578125" style="23" customWidth="1"/>
    <col min="18" max="18" width="9.85546875" style="23" customWidth="1"/>
    <col min="19" max="19" width="10" style="22" customWidth="1"/>
    <col min="20" max="20" width="10.42578125" style="22" bestFit="1" customWidth="1"/>
    <col min="21" max="26" width="12.5703125" style="24" customWidth="1"/>
    <col min="27" max="27" width="10.42578125" style="24" customWidth="1"/>
    <col min="28" max="30" width="5" style="24" customWidth="1"/>
    <col min="31" max="32" width="12.42578125" style="24" customWidth="1"/>
    <col min="33" max="33" width="8.140625" style="24" customWidth="1"/>
    <col min="34" max="34" width="12.42578125" style="24" customWidth="1"/>
    <col min="35" max="16384" width="11.42578125" style="24"/>
  </cols>
  <sheetData>
    <row r="1" spans="1:56" s="21" customFormat="1" ht="50.25" customHeight="1" thickBot="1" x14ac:dyDescent="0.3">
      <c r="A1" s="355" t="s">
        <v>53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</row>
    <row r="2" spans="1:56" ht="12.75" customHeight="1" x14ac:dyDescent="0.2">
      <c r="A2" s="46"/>
      <c r="B2" s="46"/>
      <c r="C2" s="46"/>
      <c r="D2" s="47"/>
      <c r="E2" s="48"/>
      <c r="F2" s="48"/>
      <c r="G2" s="48"/>
      <c r="H2" s="49"/>
      <c r="I2" s="49"/>
      <c r="J2" s="48"/>
      <c r="K2" s="48"/>
      <c r="L2" s="48"/>
      <c r="M2" s="48"/>
      <c r="N2" s="48"/>
      <c r="O2" s="48"/>
      <c r="P2" s="48"/>
      <c r="Q2" s="49"/>
      <c r="R2" s="49"/>
      <c r="S2" s="48"/>
      <c r="T2" s="48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</row>
    <row r="3" spans="1:56" ht="14.2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8"/>
      <c r="AI3" s="48"/>
      <c r="AJ3" s="49"/>
      <c r="AK3" s="49"/>
      <c r="AL3" s="48"/>
      <c r="AM3" s="48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</row>
    <row r="4" spans="1:56" ht="12" customHeight="1" thickBot="1" x14ac:dyDescent="0.3">
      <c r="A4" s="46"/>
      <c r="B4" s="46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52"/>
      <c r="AI4" s="44"/>
      <c r="AJ4" s="44"/>
      <c r="AK4" s="49"/>
      <c r="AL4" s="48"/>
      <c r="AM4" s="48"/>
      <c r="AN4" s="48"/>
      <c r="AO4" s="46"/>
      <c r="AP4" s="50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</row>
    <row r="5" spans="1:56" ht="18.75" customHeight="1" thickBot="1" x14ac:dyDescent="0.3">
      <c r="A5" s="46"/>
      <c r="B5" s="46"/>
      <c r="C5" s="46"/>
      <c r="D5" s="47"/>
      <c r="E5" s="48"/>
      <c r="F5" s="48"/>
      <c r="G5" s="48"/>
      <c r="H5" s="48"/>
      <c r="I5" s="49"/>
      <c r="J5" s="49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52"/>
      <c r="AI5" s="44"/>
      <c r="AJ5" s="44"/>
      <c r="AK5" s="49"/>
      <c r="AL5" s="48"/>
      <c r="AM5" s="48"/>
      <c r="AN5" s="48"/>
      <c r="AO5" s="46"/>
      <c r="AP5" s="50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</row>
    <row r="6" spans="1:56" ht="18" customHeight="1" thickBot="1" x14ac:dyDescent="0.3">
      <c r="A6" s="359" t="s">
        <v>51</v>
      </c>
      <c r="B6" s="80"/>
      <c r="C6" s="162"/>
      <c r="D6" s="162"/>
      <c r="E6" s="164"/>
      <c r="F6" s="164"/>
      <c r="G6" s="164"/>
      <c r="H6" s="164"/>
      <c r="I6" s="164"/>
      <c r="J6" s="165"/>
      <c r="K6" s="165"/>
      <c r="L6" s="165"/>
      <c r="M6" s="164"/>
      <c r="N6" s="164"/>
      <c r="O6" s="164"/>
      <c r="P6" s="164"/>
      <c r="Q6" s="164"/>
      <c r="R6" s="164"/>
      <c r="S6" s="165"/>
      <c r="T6" s="343" t="s">
        <v>8</v>
      </c>
      <c r="U6" s="344"/>
      <c r="V6" s="344"/>
      <c r="W6" s="344"/>
      <c r="X6" s="344"/>
      <c r="Y6" s="344"/>
      <c r="Z6" s="344"/>
      <c r="AA6" s="345"/>
      <c r="AB6" s="81"/>
      <c r="AC6" s="81"/>
      <c r="AD6" s="81"/>
      <c r="AE6" s="81"/>
      <c r="AF6" s="81"/>
      <c r="AG6" s="48"/>
      <c r="AH6" s="52"/>
      <c r="AI6" s="44"/>
      <c r="AJ6" s="44"/>
      <c r="AK6" s="49"/>
      <c r="AL6" s="48"/>
      <c r="AM6" s="48"/>
      <c r="AN6" s="48"/>
      <c r="AO6" s="46"/>
      <c r="AP6" s="50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</row>
    <row r="7" spans="1:56" ht="18.75" customHeight="1" thickBot="1" x14ac:dyDescent="0.3">
      <c r="A7" s="359"/>
      <c r="B7" s="80"/>
      <c r="C7" s="162"/>
      <c r="D7" s="352" t="s">
        <v>37</v>
      </c>
      <c r="E7" s="352"/>
      <c r="F7" s="352"/>
      <c r="G7" s="352"/>
      <c r="H7" s="352"/>
      <c r="I7" s="353"/>
      <c r="J7" s="353"/>
      <c r="K7" s="354"/>
      <c r="L7" s="349" t="s">
        <v>15</v>
      </c>
      <c r="M7" s="350"/>
      <c r="N7" s="351"/>
      <c r="O7" s="346" t="s">
        <v>45</v>
      </c>
      <c r="P7" s="347"/>
      <c r="Q7" s="347"/>
      <c r="R7" s="348"/>
      <c r="S7" s="165"/>
      <c r="T7" s="82" t="s">
        <v>44</v>
      </c>
      <c r="U7" s="83" t="s">
        <v>31</v>
      </c>
      <c r="V7" s="83" t="s">
        <v>32</v>
      </c>
      <c r="W7" s="84" t="s">
        <v>33</v>
      </c>
      <c r="X7" s="340" t="s">
        <v>13</v>
      </c>
      <c r="Y7" s="341"/>
      <c r="Z7" s="341"/>
      <c r="AA7" s="342"/>
      <c r="AB7" s="81"/>
      <c r="AC7" s="81"/>
      <c r="AD7" s="81"/>
      <c r="AE7" s="81"/>
      <c r="AF7" s="81"/>
      <c r="AG7" s="48"/>
      <c r="AH7" s="52"/>
      <c r="AI7" s="44"/>
      <c r="AJ7" s="44"/>
      <c r="AK7" s="49"/>
      <c r="AL7" s="48"/>
      <c r="AM7" s="48"/>
      <c r="AN7" s="48"/>
      <c r="AO7" s="46"/>
      <c r="AP7" s="50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</row>
    <row r="8" spans="1:56" ht="63.75" customHeight="1" thickBot="1" x14ac:dyDescent="0.3">
      <c r="A8" s="359"/>
      <c r="B8" s="80"/>
      <c r="C8" s="162"/>
      <c r="D8" s="85" t="s">
        <v>1</v>
      </c>
      <c r="E8" s="86" t="s">
        <v>25</v>
      </c>
      <c r="F8" s="86" t="s">
        <v>26</v>
      </c>
      <c r="G8" s="87" t="s">
        <v>27</v>
      </c>
      <c r="H8" s="190" t="s">
        <v>54</v>
      </c>
      <c r="I8" s="187" t="s">
        <v>28</v>
      </c>
      <c r="J8" s="188" t="s">
        <v>52</v>
      </c>
      <c r="K8" s="161" t="s">
        <v>47</v>
      </c>
      <c r="L8" s="89" t="s">
        <v>34</v>
      </c>
      <c r="M8" s="89" t="s">
        <v>35</v>
      </c>
      <c r="N8" s="90" t="s">
        <v>36</v>
      </c>
      <c r="O8" s="91" t="s">
        <v>30</v>
      </c>
      <c r="P8" s="92" t="s">
        <v>31</v>
      </c>
      <c r="Q8" s="92" t="s">
        <v>32</v>
      </c>
      <c r="R8" s="92" t="s">
        <v>33</v>
      </c>
      <c r="S8" s="159" t="s">
        <v>46</v>
      </c>
      <c r="T8" s="93">
        <v>1</v>
      </c>
      <c r="U8" s="94">
        <v>0.3</v>
      </c>
      <c r="V8" s="94">
        <v>0.5</v>
      </c>
      <c r="W8" s="95">
        <v>0.7</v>
      </c>
      <c r="X8" s="96" t="s">
        <v>48</v>
      </c>
      <c r="Y8" s="97" t="s">
        <v>49</v>
      </c>
      <c r="Z8" s="160" t="s">
        <v>46</v>
      </c>
      <c r="AA8" s="96" t="s">
        <v>50</v>
      </c>
      <c r="AB8" s="81"/>
      <c r="AC8" s="81"/>
      <c r="AD8" s="81"/>
      <c r="AE8" s="81"/>
      <c r="AF8" s="81"/>
      <c r="AG8" s="48"/>
      <c r="AH8" s="52"/>
      <c r="AI8" s="44"/>
      <c r="AJ8" s="44"/>
      <c r="AK8" s="49"/>
      <c r="AL8" s="48"/>
      <c r="AM8" s="48"/>
      <c r="AN8" s="48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</row>
    <row r="9" spans="1:56" ht="18.75" customHeight="1" thickBot="1" x14ac:dyDescent="0.3">
      <c r="A9" s="359"/>
      <c r="B9" s="80"/>
      <c r="C9" s="166" t="s">
        <v>19</v>
      </c>
      <c r="D9" s="98" t="e">
        <f>STEUERUNG!F14</f>
        <v>#REF!</v>
      </c>
      <c r="E9" s="99" t="e">
        <f>STEUERUNG!D18</f>
        <v>#REF!</v>
      </c>
      <c r="F9" s="99" t="e">
        <f>STEUERUNG!F18</f>
        <v>#REF!</v>
      </c>
      <c r="G9" s="100" t="e">
        <f>STEUERUNG!H18</f>
        <v>#REF!</v>
      </c>
      <c r="H9" s="191" t="e">
        <f>STEUERUNG!J18</f>
        <v>#REF!</v>
      </c>
      <c r="I9" s="196" t="e">
        <f>STEUERUNG!L18</f>
        <v>#REF!</v>
      </c>
      <c r="J9" s="201" t="e">
        <f>ROUND(I9/D9,0)</f>
        <v>#REF!</v>
      </c>
      <c r="K9" s="184" t="e">
        <f>I9*$U$16</f>
        <v>#REF!</v>
      </c>
      <c r="L9" s="173">
        <f>STEUERUNG!F6</f>
        <v>200</v>
      </c>
      <c r="M9" s="174">
        <f>L9+$P$18</f>
        <v>215</v>
      </c>
      <c r="N9" s="174">
        <f>M9+$P$18</f>
        <v>230</v>
      </c>
      <c r="O9" s="102" t="e">
        <f>IF(J9&gt;L9,D9*L9,I9)</f>
        <v>#REF!</v>
      </c>
      <c r="P9" s="103" t="e">
        <f>IF(J9&gt;M9,(M9-L9)*D9,I9-O9)</f>
        <v>#REF!</v>
      </c>
      <c r="Q9" s="103" t="e">
        <f>IF(J9&gt;N9,(N9-M9)*D9,I9-O9-P9)</f>
        <v>#REF!</v>
      </c>
      <c r="R9" s="103" t="e">
        <f>I9-Q9-P9-O9</f>
        <v>#REF!</v>
      </c>
      <c r="S9" s="104" t="e">
        <f>SUM(O9:R9)</f>
        <v>#REF!</v>
      </c>
      <c r="T9" s="105" t="e">
        <f>ROUND(O9*$U$16*$T$8,2)</f>
        <v>#REF!</v>
      </c>
      <c r="U9" s="106" t="e">
        <f>ROUND(P9*$U$16*$U$8,2)</f>
        <v>#REF!</v>
      </c>
      <c r="V9" s="106" t="e">
        <f>ROUND(Q9*$U$16*$V$8,2)</f>
        <v>#REF!</v>
      </c>
      <c r="W9" s="107" t="e">
        <f>ROUND(R9*$U$16*$W$8,2)</f>
        <v>#REF!</v>
      </c>
      <c r="X9" s="108" t="e">
        <f>SUM(U9:W9)</f>
        <v>#REF!</v>
      </c>
      <c r="Y9" s="109" t="e">
        <f>O9*$U$16+P9*$U$16*$W$8+Q9*$U$16*$V$8+R9*$U$16*$U$8</f>
        <v>#REF!</v>
      </c>
      <c r="Z9" s="110" t="e">
        <f>Y9+X9</f>
        <v>#REF!</v>
      </c>
      <c r="AA9" s="111" t="e">
        <f>IF(X9=0,0,1-Y9/K9)</f>
        <v>#REF!</v>
      </c>
      <c r="AB9" s="80"/>
      <c r="AC9" s="80"/>
      <c r="AD9" s="80"/>
      <c r="AE9" s="80"/>
      <c r="AF9" s="80"/>
      <c r="AG9" s="46"/>
      <c r="AH9" s="52"/>
      <c r="AI9" s="44"/>
      <c r="AJ9" s="44"/>
      <c r="AK9" s="49"/>
      <c r="AL9" s="48"/>
      <c r="AM9" s="48"/>
      <c r="AN9" s="48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</row>
    <row r="10" spans="1:56" ht="19.5" hidden="1" customHeight="1" thickBot="1" x14ac:dyDescent="0.3">
      <c r="A10" s="359"/>
      <c r="B10" s="80"/>
      <c r="C10" s="167" t="s">
        <v>29</v>
      </c>
      <c r="D10" s="112">
        <f>STEUERUNG!F15</f>
        <v>0</v>
      </c>
      <c r="E10" s="113">
        <f>STEUERUNG!D19</f>
        <v>0</v>
      </c>
      <c r="F10" s="113">
        <f>STEUERUNG!F19</f>
        <v>0</v>
      </c>
      <c r="G10" s="114">
        <f>STEUERUNG!H19</f>
        <v>0</v>
      </c>
      <c r="H10" s="192">
        <f>STEUERUNG!J19</f>
        <v>0</v>
      </c>
      <c r="I10" s="197">
        <f>STEUERUNG!L19</f>
        <v>0</v>
      </c>
      <c r="J10" s="202" t="e">
        <f>ROUND(I10/D10,0)</f>
        <v>#DIV/0!</v>
      </c>
      <c r="K10" s="185">
        <f>I10*$V$16</f>
        <v>0</v>
      </c>
      <c r="L10" s="175">
        <f>STEUERUNG!F7</f>
        <v>0</v>
      </c>
      <c r="M10" s="176">
        <f>IF(L10=0,0,L10+$P$18)</f>
        <v>0</v>
      </c>
      <c r="N10" s="176">
        <f>IF(L10=0,0,M10+$P$18)</f>
        <v>0</v>
      </c>
      <c r="O10" s="116" t="e">
        <f>IF(J10&gt;L10,D10*L10,I10)</f>
        <v>#DIV/0!</v>
      </c>
      <c r="P10" s="117" t="e">
        <f>IF(J10&gt;M10,(M10-L10)*D10,I10-O10)</f>
        <v>#DIV/0!</v>
      </c>
      <c r="Q10" s="117" t="e">
        <f t="shared" ref="Q10:Q13" si="0">IF(J10&gt;N10,(N10-M10)*D10,I10-O10-P10)</f>
        <v>#DIV/0!</v>
      </c>
      <c r="R10" s="117" t="e">
        <f>I10-Q10-P10-O10</f>
        <v>#DIV/0!</v>
      </c>
      <c r="S10" s="118" t="e">
        <f>SUM(O10:R10)</f>
        <v>#DIV/0!</v>
      </c>
      <c r="T10" s="119" t="e">
        <f>ROUND(O10*$V$16*$T$8,2)</f>
        <v>#DIV/0!</v>
      </c>
      <c r="U10" s="120" t="e">
        <f>ROUND(P10*$V$16*$U$8,2)</f>
        <v>#DIV/0!</v>
      </c>
      <c r="V10" s="120" t="e">
        <f>ROUND(Q10*$V$16*$V$8,2)</f>
        <v>#DIV/0!</v>
      </c>
      <c r="W10" s="121" t="e">
        <f>ROUND(R10*$V$16*$W$8,2)</f>
        <v>#DIV/0!</v>
      </c>
      <c r="X10" s="122" t="e">
        <f>SUM(U10:W10)</f>
        <v>#DIV/0!</v>
      </c>
      <c r="Y10" s="123" t="e">
        <f>O10*$V$16+P10*$V$16*$W$8+Q10*$V$16*$V$8+R10*$V$16*$U$8</f>
        <v>#DIV/0!</v>
      </c>
      <c r="Z10" s="124" t="e">
        <f>Y10+X10</f>
        <v>#DIV/0!</v>
      </c>
      <c r="AA10" s="206" t="e">
        <f>IF(X10=0,0,1-Y10/K10)</f>
        <v>#DIV/0!</v>
      </c>
      <c r="AB10" s="81"/>
      <c r="AC10" s="81"/>
      <c r="AD10" s="81"/>
      <c r="AE10" s="81"/>
      <c r="AF10" s="81"/>
      <c r="AG10" s="48"/>
      <c r="AH10" s="52"/>
      <c r="AI10" s="44"/>
      <c r="AJ10" s="44"/>
      <c r="AK10" s="49"/>
      <c r="AL10" s="48"/>
      <c r="AM10" s="48"/>
      <c r="AN10" s="48"/>
      <c r="AO10" s="46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</row>
    <row r="11" spans="1:56" ht="19.5" customHeight="1" thickBot="1" x14ac:dyDescent="0.25">
      <c r="A11" s="359"/>
      <c r="B11" s="80"/>
      <c r="C11" s="168" t="s">
        <v>18</v>
      </c>
      <c r="D11" s="126" t="e">
        <f>STEUERUNG!H14</f>
        <v>#REF!</v>
      </c>
      <c r="E11" s="127" t="e">
        <f>STEUERUNG!D20</f>
        <v>#REF!</v>
      </c>
      <c r="F11" s="127" t="e">
        <f>STEUERUNG!F20</f>
        <v>#REF!</v>
      </c>
      <c r="G11" s="128" t="e">
        <f>STEUERUNG!H20</f>
        <v>#REF!</v>
      </c>
      <c r="H11" s="193" t="e">
        <f>STEUERUNG!J20</f>
        <v>#REF!</v>
      </c>
      <c r="I11" s="198" t="e">
        <f>STEUERUNG!L20</f>
        <v>#REF!</v>
      </c>
      <c r="J11" s="203" t="e">
        <f>ROUND(I11/D11,0)</f>
        <v>#REF!</v>
      </c>
      <c r="K11" s="185" t="e">
        <f>I11*$W$16</f>
        <v>#REF!</v>
      </c>
      <c r="L11" s="173">
        <f>STEUERUNG!F8</f>
        <v>200</v>
      </c>
      <c r="M11" s="177">
        <f t="shared" ref="M11:N13" si="1">L11+$P$18</f>
        <v>215</v>
      </c>
      <c r="N11" s="177">
        <f t="shared" si="1"/>
        <v>230</v>
      </c>
      <c r="O11" s="130" t="e">
        <f>IF(J11&gt;L11,D11*L11,I11)</f>
        <v>#REF!</v>
      </c>
      <c r="P11" s="131" t="e">
        <f>IF(J11&gt;M11,(M11-L11)*D11,I11-O11)</f>
        <v>#REF!</v>
      </c>
      <c r="Q11" s="131" t="e">
        <f t="shared" si="0"/>
        <v>#REF!</v>
      </c>
      <c r="R11" s="131" t="e">
        <f>I11-Q11-P11-O11</f>
        <v>#REF!</v>
      </c>
      <c r="S11" s="132" t="e">
        <f>SUM(O11:R11)</f>
        <v>#REF!</v>
      </c>
      <c r="T11" s="133" t="e">
        <f>ROUND(O11*$W$16*$T$8,2)</f>
        <v>#REF!</v>
      </c>
      <c r="U11" s="134" t="e">
        <f>ROUND(P11*$W$16*$U$8,2)</f>
        <v>#REF!</v>
      </c>
      <c r="V11" s="134" t="e">
        <f>ROUND(Q11*$W$16*$V$8,2)</f>
        <v>#REF!</v>
      </c>
      <c r="W11" s="135" t="e">
        <f>ROUND(R11*$W$16*$W$8,2)</f>
        <v>#REF!</v>
      </c>
      <c r="X11" s="136" t="e">
        <f>SUM(U11:W11)</f>
        <v>#REF!</v>
      </c>
      <c r="Y11" s="137" t="e">
        <f>O11*$W$16+P11*$W$16*$W$8+Q11*$W$16*$V$8+R11*$W$16*$U$8</f>
        <v>#REF!</v>
      </c>
      <c r="Z11" s="124" t="e">
        <f>Y11+X11</f>
        <v>#REF!</v>
      </c>
      <c r="AA11" s="125" t="e">
        <f>IF(X11=0,0,1-Y11/K11)</f>
        <v>#REF!</v>
      </c>
      <c r="AB11" s="81"/>
      <c r="AC11" s="81"/>
      <c r="AD11" s="81"/>
      <c r="AE11" s="81"/>
      <c r="AF11" s="81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</row>
    <row r="12" spans="1:56" ht="19.5" customHeight="1" thickBot="1" x14ac:dyDescent="0.25">
      <c r="A12" s="359"/>
      <c r="B12" s="80"/>
      <c r="C12" s="169" t="s">
        <v>20</v>
      </c>
      <c r="D12" s="138" t="e">
        <f>STEUERUNG!H15</f>
        <v>#REF!</v>
      </c>
      <c r="E12" s="139" t="e">
        <f>STEUERUNG!D21</f>
        <v>#REF!</v>
      </c>
      <c r="F12" s="139" t="e">
        <f>STEUERUNG!F21</f>
        <v>#REF!</v>
      </c>
      <c r="G12" s="140" t="e">
        <f>STEUERUNG!H21</f>
        <v>#REF!</v>
      </c>
      <c r="H12" s="194" t="e">
        <f>STEUERUNG!J21</f>
        <v>#REF!</v>
      </c>
      <c r="I12" s="199" t="e">
        <f>STEUERUNG!L21</f>
        <v>#REF!</v>
      </c>
      <c r="J12" s="203" t="e">
        <f>ROUND(I12/D12,0)</f>
        <v>#REF!</v>
      </c>
      <c r="K12" s="185" t="e">
        <f>I12*$X$16</f>
        <v>#REF!</v>
      </c>
      <c r="L12" s="173">
        <f>STEUERUNG!F9</f>
        <v>200</v>
      </c>
      <c r="M12" s="177">
        <f t="shared" si="1"/>
        <v>215</v>
      </c>
      <c r="N12" s="177">
        <f t="shared" si="1"/>
        <v>230</v>
      </c>
      <c r="O12" s="142" t="e">
        <f>IF(J12&gt;L12,D12*L12,I12)</f>
        <v>#REF!</v>
      </c>
      <c r="P12" s="143" t="e">
        <f>IF(J12&gt;M12,(M12-L12)*D12,I12-O12)</f>
        <v>#REF!</v>
      </c>
      <c r="Q12" s="143" t="e">
        <f t="shared" si="0"/>
        <v>#REF!</v>
      </c>
      <c r="R12" s="143" t="e">
        <f>I12-Q12-P12-O12</f>
        <v>#REF!</v>
      </c>
      <c r="S12" s="132" t="e">
        <f>SUM(O12:R12)</f>
        <v>#REF!</v>
      </c>
      <c r="T12" s="144" t="e">
        <f>ROUND(O12*$X$16*$T$8,2)</f>
        <v>#REF!</v>
      </c>
      <c r="U12" s="145" t="e">
        <f>ROUND(P12*$X$16*$U$8,2)</f>
        <v>#REF!</v>
      </c>
      <c r="V12" s="145" t="e">
        <f>ROUND(Q12*$X$16*$V$8,2)</f>
        <v>#REF!</v>
      </c>
      <c r="W12" s="146" t="e">
        <f>ROUND(R12*$X$16*$W$8,2)</f>
        <v>#REF!</v>
      </c>
      <c r="X12" s="147" t="e">
        <f>SUM(U12:W12)</f>
        <v>#REF!</v>
      </c>
      <c r="Y12" s="148" t="e">
        <f>O12*$X$16+P12*$X$16*$W$8+Q12*$X$16*$V$8+R12*$X$16*$U$8</f>
        <v>#REF!</v>
      </c>
      <c r="Z12" s="149" t="e">
        <f>Y12+X12</f>
        <v>#REF!</v>
      </c>
      <c r="AA12" s="150" t="e">
        <f>IF(X12=0,0,1-Y12/K12)</f>
        <v>#REF!</v>
      </c>
      <c r="AB12" s="81"/>
      <c r="AC12" s="81"/>
      <c r="AD12" s="81"/>
      <c r="AE12" s="81"/>
      <c r="AF12" s="81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</row>
    <row r="13" spans="1:56" ht="19.5" customHeight="1" thickBot="1" x14ac:dyDescent="0.25">
      <c r="A13" s="359"/>
      <c r="B13" s="80"/>
      <c r="C13" s="170" t="s">
        <v>21</v>
      </c>
      <c r="D13" s="151" t="e">
        <f>STEUERUNG!J14</f>
        <v>#REF!</v>
      </c>
      <c r="E13" s="152" t="e">
        <f>STEUERUNG!D22</f>
        <v>#REF!</v>
      </c>
      <c r="F13" s="152" t="e">
        <f>STEUERUNG!F22</f>
        <v>#REF!</v>
      </c>
      <c r="G13" s="153" t="e">
        <f>STEUERUNG!H22</f>
        <v>#REF!</v>
      </c>
      <c r="H13" s="195" t="e">
        <f>STEUERUNG!J22</f>
        <v>#REF!</v>
      </c>
      <c r="I13" s="200" t="e">
        <f>STEUERUNG!L22</f>
        <v>#REF!</v>
      </c>
      <c r="J13" s="205" t="e">
        <f>ROUND(I13/D13,0)</f>
        <v>#REF!</v>
      </c>
      <c r="K13" s="186" t="e">
        <f>I13*$Y$16</f>
        <v>#REF!</v>
      </c>
      <c r="L13" s="173">
        <f>STEUERUNG!F10</f>
        <v>200</v>
      </c>
      <c r="M13" s="177">
        <f t="shared" si="1"/>
        <v>215</v>
      </c>
      <c r="N13" s="177">
        <f t="shared" si="1"/>
        <v>230</v>
      </c>
      <c r="O13" s="130" t="e">
        <f>IF(J13&gt;L13,D13*L13,I13)</f>
        <v>#REF!</v>
      </c>
      <c r="P13" s="131" t="e">
        <f>IF(J13&gt;M13,(M13-L13)*D13,I13-O13)</f>
        <v>#REF!</v>
      </c>
      <c r="Q13" s="131" t="e">
        <f t="shared" si="0"/>
        <v>#REF!</v>
      </c>
      <c r="R13" s="131" t="e">
        <f>I13-Q13-P13-O13</f>
        <v>#REF!</v>
      </c>
      <c r="S13" s="132" t="e">
        <f>SUM(O13:R13)</f>
        <v>#REF!</v>
      </c>
      <c r="T13" s="133" t="e">
        <f>ROUND(O13*$Y$16*$T$8,2)</f>
        <v>#REF!</v>
      </c>
      <c r="U13" s="134" t="e">
        <f>ROUND(P13*$Y$16*$U$8,2)</f>
        <v>#REF!</v>
      </c>
      <c r="V13" s="134" t="e">
        <f>ROUND(Q13*$Y$16*$V$8,2)</f>
        <v>#REF!</v>
      </c>
      <c r="W13" s="135" t="e">
        <f>ROUND(R13*$Y$16*$W$8,2)</f>
        <v>#REF!</v>
      </c>
      <c r="X13" s="136" t="e">
        <f>SUM(U13:W13)</f>
        <v>#REF!</v>
      </c>
      <c r="Y13" s="137" t="e">
        <f>O13*$Y$16+P13*$Y$16*$W$8+Q13*$Y$16*$V$8+R13*$Y$16*$U$8</f>
        <v>#REF!</v>
      </c>
      <c r="Z13" s="124" t="e">
        <f>Y13+X13</f>
        <v>#REF!</v>
      </c>
      <c r="AA13" s="125" t="e">
        <f>IF(X13=0,0,1-Y13/K13)</f>
        <v>#REF!</v>
      </c>
      <c r="AB13" s="81"/>
      <c r="AC13" s="81"/>
      <c r="AD13" s="81"/>
      <c r="AE13" s="81"/>
      <c r="AF13" s="81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</row>
    <row r="14" spans="1:56" ht="23.25" customHeight="1" x14ac:dyDescent="0.2">
      <c r="A14" s="46"/>
      <c r="B14" s="46"/>
      <c r="C14" s="154"/>
      <c r="D14" s="47"/>
      <c r="E14" s="48"/>
      <c r="F14" s="48"/>
      <c r="G14" s="48"/>
      <c r="H14" s="49"/>
      <c r="I14" s="49"/>
      <c r="J14" s="79"/>
      <c r="K14" s="79"/>
      <c r="L14" s="79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</row>
    <row r="15" spans="1:56" ht="27" customHeight="1" thickBot="1" x14ac:dyDescent="0.25">
      <c r="A15" s="46"/>
      <c r="B15" s="46"/>
      <c r="C15" s="154"/>
      <c r="D15" s="47"/>
      <c r="E15" s="47"/>
      <c r="F15" s="47"/>
      <c r="G15" s="47"/>
      <c r="H15" s="47"/>
      <c r="I15" s="49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225" t="s">
        <v>19</v>
      </c>
      <c r="V15" s="231" t="s">
        <v>29</v>
      </c>
      <c r="W15" s="225" t="s">
        <v>18</v>
      </c>
      <c r="X15" s="225" t="s">
        <v>20</v>
      </c>
      <c r="Y15" s="225" t="s">
        <v>21</v>
      </c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</row>
    <row r="16" spans="1:56" ht="19.5" thickTop="1" thickBot="1" x14ac:dyDescent="0.25">
      <c r="A16" s="46"/>
      <c r="B16" s="46"/>
      <c r="C16" s="154"/>
      <c r="D16" s="47"/>
      <c r="E16" s="47"/>
      <c r="F16" s="47"/>
      <c r="G16" s="47"/>
      <c r="H16" s="47"/>
      <c r="I16" s="49"/>
      <c r="J16" s="48"/>
      <c r="K16" s="48"/>
      <c r="L16" s="171"/>
      <c r="M16" s="171"/>
      <c r="N16" s="357" t="s">
        <v>42</v>
      </c>
      <c r="O16" s="358"/>
      <c r="P16" s="156">
        <f>STEUERUNG!AA6</f>
        <v>1.4</v>
      </c>
      <c r="Q16" s="172"/>
      <c r="R16" s="172"/>
      <c r="S16" s="357" t="s">
        <v>14</v>
      </c>
      <c r="T16" s="358"/>
      <c r="U16" s="157">
        <f>STEUERUNG!D12</f>
        <v>1.2839</v>
      </c>
      <c r="V16" s="232">
        <f>STEUERUNG!F12</f>
        <v>0</v>
      </c>
      <c r="W16" s="157">
        <f>STEUERUNG!H12</f>
        <v>1.3378000000000001</v>
      </c>
      <c r="X16" s="157">
        <f>STEUERUNG!J12</f>
        <v>1.2954000000000001</v>
      </c>
      <c r="Y16" s="157">
        <f>STEUERUNG!L12</f>
        <v>1.2767999999999999</v>
      </c>
      <c r="Z16" s="171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</row>
    <row r="17" spans="1:56" ht="6.75" customHeight="1" thickBot="1" x14ac:dyDescent="0.25">
      <c r="A17" s="46"/>
      <c r="B17" s="46"/>
      <c r="C17" s="154"/>
      <c r="D17" s="47"/>
      <c r="E17" s="47"/>
      <c r="F17" s="47"/>
      <c r="G17" s="47"/>
      <c r="H17" s="47"/>
      <c r="I17" s="49"/>
      <c r="J17" s="48"/>
      <c r="K17" s="48"/>
      <c r="L17" s="171"/>
      <c r="M17" s="171"/>
      <c r="N17" s="171"/>
      <c r="O17" s="171"/>
      <c r="P17" s="171"/>
      <c r="Q17" s="172"/>
      <c r="R17" s="172"/>
      <c r="S17" s="171"/>
      <c r="T17" s="171"/>
      <c r="U17" s="163"/>
      <c r="V17" s="163"/>
      <c r="W17" s="163"/>
      <c r="X17" s="163"/>
      <c r="Y17" s="163"/>
      <c r="Z17" s="171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</row>
    <row r="18" spans="1:56" ht="19.5" thickTop="1" thickBot="1" x14ac:dyDescent="0.25">
      <c r="A18" s="46"/>
      <c r="B18" s="46"/>
      <c r="C18" s="154"/>
      <c r="D18" s="47"/>
      <c r="E18" s="47"/>
      <c r="F18" s="47"/>
      <c r="G18" s="47"/>
      <c r="H18" s="47"/>
      <c r="I18" s="49"/>
      <c r="J18" s="48"/>
      <c r="K18" s="48"/>
      <c r="L18" s="171"/>
      <c r="M18" s="171"/>
      <c r="N18" s="357" t="s">
        <v>43</v>
      </c>
      <c r="O18" s="358"/>
      <c r="P18" s="158">
        <f>STEUERUNG!F32</f>
        <v>15</v>
      </c>
      <c r="Q18" s="172"/>
      <c r="R18" s="172"/>
      <c r="S18" s="357" t="s">
        <v>41</v>
      </c>
      <c r="T18" s="358"/>
      <c r="U18" s="157">
        <f>STEUERUNG!R12</f>
        <v>1.2839</v>
      </c>
      <c r="V18" s="232">
        <f>STEUERUNG!T12</f>
        <v>0</v>
      </c>
      <c r="W18" s="157">
        <f>STEUERUNG!V12</f>
        <v>1.3378000000000001</v>
      </c>
      <c r="X18" s="157">
        <f>STEUERUNG!X12</f>
        <v>1.2954000000000001</v>
      </c>
      <c r="Y18" s="157">
        <f>STEUERUNG!Z12</f>
        <v>1.2767999999999999</v>
      </c>
      <c r="Z18" s="171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</row>
    <row r="19" spans="1:56" x14ac:dyDescent="0.2">
      <c r="A19" s="46"/>
      <c r="B19" s="46"/>
      <c r="C19" s="154"/>
      <c r="D19" s="47"/>
      <c r="E19" s="48"/>
      <c r="F19" s="48"/>
      <c r="G19" s="48"/>
      <c r="H19" s="49"/>
      <c r="I19" s="49"/>
      <c r="J19" s="48"/>
      <c r="K19" s="48"/>
      <c r="L19" s="48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</row>
    <row r="20" spans="1:56" ht="12.75" customHeight="1" x14ac:dyDescent="0.2">
      <c r="A20" s="46"/>
      <c r="B20" s="46"/>
      <c r="C20" s="154"/>
      <c r="D20" s="47"/>
      <c r="E20" s="48"/>
      <c r="F20" s="48"/>
      <c r="G20" s="48"/>
      <c r="H20" s="49"/>
      <c r="I20" s="49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</row>
    <row r="21" spans="1:56" ht="12.75" customHeight="1" x14ac:dyDescent="0.2">
      <c r="A21" s="46"/>
      <c r="B21" s="46"/>
      <c r="C21" s="155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</row>
    <row r="22" spans="1:56" ht="13.5" thickBot="1" x14ac:dyDescent="0.25">
      <c r="A22" s="46"/>
      <c r="B22" s="46"/>
      <c r="C22" s="154"/>
      <c r="D22" s="47"/>
      <c r="E22" s="48"/>
      <c r="F22" s="48"/>
      <c r="G22" s="48"/>
      <c r="H22" s="48"/>
      <c r="I22" s="49"/>
      <c r="J22" s="49"/>
      <c r="K22" s="48"/>
      <c r="L22" s="48"/>
      <c r="M22" s="48"/>
      <c r="N22" s="48"/>
      <c r="O22" s="48"/>
      <c r="P22" s="48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</row>
    <row r="23" spans="1:56" ht="18" customHeight="1" thickBot="1" x14ac:dyDescent="0.3">
      <c r="A23" s="359" t="s">
        <v>38</v>
      </c>
      <c r="B23" s="80"/>
      <c r="C23" s="163"/>
      <c r="D23" s="162"/>
      <c r="E23" s="164"/>
      <c r="F23" s="164"/>
      <c r="G23" s="164"/>
      <c r="H23" s="164"/>
      <c r="I23" s="164"/>
      <c r="J23" s="165"/>
      <c r="K23" s="165"/>
      <c r="L23" s="165"/>
      <c r="M23" s="164"/>
      <c r="N23" s="164"/>
      <c r="O23" s="164"/>
      <c r="P23" s="164"/>
      <c r="Q23" s="164"/>
      <c r="R23" s="164"/>
      <c r="S23" s="165"/>
      <c r="T23" s="343" t="s">
        <v>8</v>
      </c>
      <c r="U23" s="344"/>
      <c r="V23" s="344"/>
      <c r="W23" s="344"/>
      <c r="X23" s="344"/>
      <c r="Y23" s="344"/>
      <c r="Z23" s="344"/>
      <c r="AA23" s="345"/>
      <c r="AB23" s="81"/>
      <c r="AC23" s="81"/>
      <c r="AD23" s="81"/>
      <c r="AE23" s="81"/>
      <c r="AF23" s="81"/>
      <c r="AG23" s="48"/>
      <c r="AH23" s="52"/>
      <c r="AI23" s="44"/>
      <c r="AJ23" s="44"/>
      <c r="AK23" s="49"/>
      <c r="AL23" s="48"/>
      <c r="AM23" s="48"/>
      <c r="AN23" s="48"/>
      <c r="AO23" s="46"/>
      <c r="AP23" s="50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</row>
    <row r="24" spans="1:56" ht="18.75" customHeight="1" thickBot="1" x14ac:dyDescent="0.3">
      <c r="A24" s="359"/>
      <c r="B24" s="80"/>
      <c r="C24" s="163"/>
      <c r="D24" s="352" t="s">
        <v>37</v>
      </c>
      <c r="E24" s="352"/>
      <c r="F24" s="352"/>
      <c r="G24" s="352"/>
      <c r="H24" s="352"/>
      <c r="I24" s="353"/>
      <c r="J24" s="353"/>
      <c r="K24" s="354"/>
      <c r="L24" s="349" t="s">
        <v>15</v>
      </c>
      <c r="M24" s="350"/>
      <c r="N24" s="351"/>
      <c r="O24" s="346" t="s">
        <v>45</v>
      </c>
      <c r="P24" s="347"/>
      <c r="Q24" s="347"/>
      <c r="R24" s="348"/>
      <c r="S24" s="165"/>
      <c r="T24" s="82" t="s">
        <v>44</v>
      </c>
      <c r="U24" s="83" t="s">
        <v>31</v>
      </c>
      <c r="V24" s="83" t="s">
        <v>32</v>
      </c>
      <c r="W24" s="84" t="s">
        <v>33</v>
      </c>
      <c r="X24" s="340" t="s">
        <v>13</v>
      </c>
      <c r="Y24" s="341"/>
      <c r="Z24" s="341"/>
      <c r="AA24" s="342"/>
      <c r="AB24" s="81"/>
      <c r="AC24" s="81"/>
      <c r="AD24" s="81"/>
      <c r="AE24" s="81"/>
      <c r="AF24" s="81"/>
      <c r="AG24" s="48"/>
      <c r="AH24" s="52"/>
      <c r="AI24" s="44"/>
      <c r="AJ24" s="44"/>
      <c r="AK24" s="49"/>
      <c r="AL24" s="48"/>
      <c r="AM24" s="48"/>
      <c r="AN24" s="48"/>
      <c r="AO24" s="46"/>
      <c r="AP24" s="50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</row>
    <row r="25" spans="1:56" ht="63.75" customHeight="1" thickBot="1" x14ac:dyDescent="0.3">
      <c r="A25" s="359"/>
      <c r="B25" s="80"/>
      <c r="C25" s="163"/>
      <c r="D25" s="85" t="s">
        <v>1</v>
      </c>
      <c r="E25" s="86" t="s">
        <v>25</v>
      </c>
      <c r="F25" s="86" t="s">
        <v>26</v>
      </c>
      <c r="G25" s="87" t="s">
        <v>27</v>
      </c>
      <c r="H25" s="178" t="s">
        <v>54</v>
      </c>
      <c r="I25" s="187" t="s">
        <v>28</v>
      </c>
      <c r="J25" s="188" t="s">
        <v>52</v>
      </c>
      <c r="K25" s="88" t="s">
        <v>47</v>
      </c>
      <c r="L25" s="89" t="s">
        <v>34</v>
      </c>
      <c r="M25" s="89" t="s">
        <v>35</v>
      </c>
      <c r="N25" s="90" t="s">
        <v>36</v>
      </c>
      <c r="O25" s="91" t="s">
        <v>30</v>
      </c>
      <c r="P25" s="92" t="s">
        <v>31</v>
      </c>
      <c r="Q25" s="92" t="s">
        <v>32</v>
      </c>
      <c r="R25" s="92" t="s">
        <v>33</v>
      </c>
      <c r="S25" s="159" t="s">
        <v>46</v>
      </c>
      <c r="T25" s="93">
        <v>1</v>
      </c>
      <c r="U25" s="94">
        <v>0.3</v>
      </c>
      <c r="V25" s="94">
        <v>0.5</v>
      </c>
      <c r="W25" s="95">
        <v>0.7</v>
      </c>
      <c r="X25" s="96" t="s">
        <v>48</v>
      </c>
      <c r="Y25" s="97" t="s">
        <v>49</v>
      </c>
      <c r="Z25" s="160" t="s">
        <v>46</v>
      </c>
      <c r="AA25" s="96" t="s">
        <v>50</v>
      </c>
      <c r="AB25" s="81"/>
      <c r="AC25" s="81"/>
      <c r="AD25" s="81"/>
      <c r="AE25" s="81"/>
      <c r="AF25" s="81"/>
      <c r="AG25" s="48"/>
      <c r="AH25" s="52"/>
      <c r="AI25" s="44"/>
      <c r="AJ25" s="44"/>
      <c r="AK25" s="49"/>
      <c r="AL25" s="48"/>
      <c r="AM25" s="48"/>
      <c r="AN25" s="48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</row>
    <row r="26" spans="1:56" ht="19.5" customHeight="1" thickBot="1" x14ac:dyDescent="0.3">
      <c r="A26" s="359"/>
      <c r="B26" s="80"/>
      <c r="C26" s="166" t="s">
        <v>19</v>
      </c>
      <c r="D26" s="98">
        <f>STEUERUNG!T14</f>
        <v>0</v>
      </c>
      <c r="E26" s="99">
        <f>STEUERUNG!R18</f>
        <v>0</v>
      </c>
      <c r="F26" s="99">
        <f>STEUERUNG!T18</f>
        <v>0</v>
      </c>
      <c r="G26" s="100">
        <f>STEUERUNG!V18</f>
        <v>0</v>
      </c>
      <c r="H26" s="179">
        <f>STEUERUNG!X18</f>
        <v>0</v>
      </c>
      <c r="I26" s="101">
        <f>STEUERUNG!Z18</f>
        <v>0</v>
      </c>
      <c r="J26" s="201" t="e">
        <f>ROUND(I26/D26,0)</f>
        <v>#DIV/0!</v>
      </c>
      <c r="K26" s="184">
        <f>I26*$U$18</f>
        <v>0</v>
      </c>
      <c r="L26" s="173">
        <f>STEUERUNG!T6</f>
        <v>280</v>
      </c>
      <c r="M26" s="174">
        <f>L26+$P$18</f>
        <v>295</v>
      </c>
      <c r="N26" s="174">
        <f>M26+$P$18</f>
        <v>310</v>
      </c>
      <c r="O26" s="102" t="e">
        <f>IF(J26&gt;L26,D26*L26,I26)</f>
        <v>#DIV/0!</v>
      </c>
      <c r="P26" s="103" t="e">
        <f t="shared" ref="P26:P30" si="2">IF(J26&gt;M26,(M26-L26)*D26,I26-O26)</f>
        <v>#DIV/0!</v>
      </c>
      <c r="Q26" s="103" t="e">
        <f>IF(J26&gt;N26,(N26-M26)*D26,I26-O26-P26)</f>
        <v>#DIV/0!</v>
      </c>
      <c r="R26" s="103" t="e">
        <f>I26-Q26-P26-O26</f>
        <v>#DIV/0!</v>
      </c>
      <c r="S26" s="104" t="e">
        <f>SUM(O26:R26)</f>
        <v>#DIV/0!</v>
      </c>
      <c r="T26" s="105" t="e">
        <f>ROUND(O26*$U$18*$T$25,2)</f>
        <v>#DIV/0!</v>
      </c>
      <c r="U26" s="106" t="e">
        <f>ROUND(P26*$U$18*$U$25,2)</f>
        <v>#DIV/0!</v>
      </c>
      <c r="V26" s="106" t="e">
        <f>ROUND(Q26*$U$18*$V$25,2)</f>
        <v>#DIV/0!</v>
      </c>
      <c r="W26" s="107" t="e">
        <f>ROUND(R26*$U$18*$W$25,2)</f>
        <v>#DIV/0!</v>
      </c>
      <c r="X26" s="108" t="e">
        <f>SUM(U26:W26)</f>
        <v>#DIV/0!</v>
      </c>
      <c r="Y26" s="109" t="e">
        <f>O26*$U$18+P26*$U$18*$W$8+Q26*$U$18*$V$8+R26*$U$18*$U$8</f>
        <v>#DIV/0!</v>
      </c>
      <c r="Z26" s="110" t="e">
        <f>Y26+X26</f>
        <v>#DIV/0!</v>
      </c>
      <c r="AA26" s="111" t="e">
        <f>IF(X26=0,0,1-Y26/K26)</f>
        <v>#DIV/0!</v>
      </c>
      <c r="AB26" s="80"/>
      <c r="AC26" s="80"/>
      <c r="AD26" s="80"/>
      <c r="AE26" s="80"/>
      <c r="AF26" s="80"/>
      <c r="AG26" s="46"/>
      <c r="AH26" s="52"/>
      <c r="AI26" s="44"/>
      <c r="AJ26" s="44"/>
      <c r="AK26" s="49"/>
      <c r="AL26" s="48"/>
      <c r="AM26" s="48"/>
      <c r="AN26" s="48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</row>
    <row r="27" spans="1:56" ht="19.5" hidden="1" customHeight="1" thickBot="1" x14ac:dyDescent="0.3">
      <c r="A27" s="359"/>
      <c r="B27" s="80"/>
      <c r="C27" s="167" t="s">
        <v>29</v>
      </c>
      <c r="D27" s="112">
        <f>STEUERUNG!T15</f>
        <v>0</v>
      </c>
      <c r="E27" s="113">
        <f>STEUERUNG!R19</f>
        <v>0</v>
      </c>
      <c r="F27" s="113">
        <f>STEUERUNG!T19</f>
        <v>0</v>
      </c>
      <c r="G27" s="114">
        <f>STEUERUNG!V19</f>
        <v>0</v>
      </c>
      <c r="H27" s="180">
        <f>STEUERUNG!X19</f>
        <v>0</v>
      </c>
      <c r="I27" s="115">
        <f>STEUERUNG!Z19</f>
        <v>0</v>
      </c>
      <c r="J27" s="202" t="e">
        <f>ROUND(I27/D27,0)</f>
        <v>#DIV/0!</v>
      </c>
      <c r="K27" s="185">
        <f>I27*$V$18</f>
        <v>0</v>
      </c>
      <c r="L27" s="175">
        <f>STEUERUNG!T7</f>
        <v>0</v>
      </c>
      <c r="M27" s="176">
        <f>IF(L27=0,0,L27+$P$18)</f>
        <v>0</v>
      </c>
      <c r="N27" s="176">
        <f>IF(L27=0,0,M27+$P$18)</f>
        <v>0</v>
      </c>
      <c r="O27" s="116" t="e">
        <f>IF(J27&gt;L27,D27*L27,I27)</f>
        <v>#DIV/0!</v>
      </c>
      <c r="P27" s="117" t="e">
        <f t="shared" si="2"/>
        <v>#DIV/0!</v>
      </c>
      <c r="Q27" s="117" t="e">
        <f t="shared" ref="Q27:Q30" si="3">IF(J27&gt;N27,(N27-M27)*D27,I27-O27-P27)</f>
        <v>#DIV/0!</v>
      </c>
      <c r="R27" s="117" t="e">
        <f t="shared" ref="R27:R30" si="4">I27-Q27-P27-O27</f>
        <v>#DIV/0!</v>
      </c>
      <c r="S27" s="118" t="e">
        <f t="shared" ref="S27:S30" si="5">SUM(O27:R27)</f>
        <v>#DIV/0!</v>
      </c>
      <c r="T27" s="119" t="e">
        <f>ROUND(O27*$V$18*$T$25,2)</f>
        <v>#DIV/0!</v>
      </c>
      <c r="U27" s="120" t="e">
        <f>ROUND(P27*$V$18*$U$25,2)</f>
        <v>#DIV/0!</v>
      </c>
      <c r="V27" s="120" t="e">
        <f>ROUND(Q27*$V$18*$V$25,2)</f>
        <v>#DIV/0!</v>
      </c>
      <c r="W27" s="121" t="e">
        <f>ROUND(R27*$V$18*$W$25,2)</f>
        <v>#DIV/0!</v>
      </c>
      <c r="X27" s="122" t="e">
        <f t="shared" ref="X27:X30" si="6">SUM(U27:W27)</f>
        <v>#DIV/0!</v>
      </c>
      <c r="Y27" s="123" t="e">
        <f>O27*$V$18+P27*$V$18*$W$8+Q27*$V$18*$V$8+R27*$V$18*$U$8</f>
        <v>#DIV/0!</v>
      </c>
      <c r="Z27" s="124" t="e">
        <f t="shared" ref="Z27:Z30" si="7">Y27+X27</f>
        <v>#DIV/0!</v>
      </c>
      <c r="AA27" s="206" t="e">
        <f t="shared" ref="AA27:AA30" si="8">IF(X27=0,0,1-Y27/K27)</f>
        <v>#DIV/0!</v>
      </c>
      <c r="AB27" s="81"/>
      <c r="AC27" s="81"/>
      <c r="AD27" s="81"/>
      <c r="AE27" s="81"/>
      <c r="AF27" s="81"/>
      <c r="AG27" s="48"/>
      <c r="AH27" s="52"/>
      <c r="AI27" s="44"/>
      <c r="AJ27" s="44"/>
      <c r="AK27" s="49"/>
      <c r="AL27" s="48"/>
      <c r="AM27" s="48"/>
      <c r="AN27" s="48"/>
      <c r="AO27" s="46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</row>
    <row r="28" spans="1:56" ht="19.5" customHeight="1" thickBot="1" x14ac:dyDescent="0.25">
      <c r="A28" s="359"/>
      <c r="B28" s="80"/>
      <c r="C28" s="168" t="s">
        <v>18</v>
      </c>
      <c r="D28" s="126">
        <f>STEUERUNG!V14</f>
        <v>0</v>
      </c>
      <c r="E28" s="127">
        <f>STEUERUNG!R20</f>
        <v>0</v>
      </c>
      <c r="F28" s="127">
        <f>STEUERUNG!T20</f>
        <v>0</v>
      </c>
      <c r="G28" s="128">
        <f>STEUERUNG!V20</f>
        <v>0</v>
      </c>
      <c r="H28" s="181">
        <f>STEUERUNG!X20</f>
        <v>0</v>
      </c>
      <c r="I28" s="129">
        <f>STEUERUNG!Z20</f>
        <v>0</v>
      </c>
      <c r="J28" s="203" t="e">
        <f>ROUND(I28/D28,0)</f>
        <v>#DIV/0!</v>
      </c>
      <c r="K28" s="185">
        <f>I28*$W$18</f>
        <v>0</v>
      </c>
      <c r="L28" s="173">
        <f>STEUERUNG!T8</f>
        <v>280</v>
      </c>
      <c r="M28" s="177">
        <f t="shared" ref="M28:N30" si="9">L28+$P$18</f>
        <v>295</v>
      </c>
      <c r="N28" s="177">
        <f t="shared" si="9"/>
        <v>310</v>
      </c>
      <c r="O28" s="130" t="e">
        <f>IF(J28&gt;L28,D28*L28,I28)</f>
        <v>#DIV/0!</v>
      </c>
      <c r="P28" s="131" t="e">
        <f t="shared" si="2"/>
        <v>#DIV/0!</v>
      </c>
      <c r="Q28" s="131" t="e">
        <f t="shared" si="3"/>
        <v>#DIV/0!</v>
      </c>
      <c r="R28" s="131" t="e">
        <f t="shared" si="4"/>
        <v>#DIV/0!</v>
      </c>
      <c r="S28" s="132" t="e">
        <f t="shared" si="5"/>
        <v>#DIV/0!</v>
      </c>
      <c r="T28" s="133" t="e">
        <f>ROUND(O28*$W$18*$T$25,2)</f>
        <v>#DIV/0!</v>
      </c>
      <c r="U28" s="134" t="e">
        <f>ROUND(P28*$W$18*$U$25,2)</f>
        <v>#DIV/0!</v>
      </c>
      <c r="V28" s="134" t="e">
        <f>ROUND(Q28*$W$18*$V$25,2)</f>
        <v>#DIV/0!</v>
      </c>
      <c r="W28" s="135" t="e">
        <f>ROUND(R28*$W$18*$W$25,2)</f>
        <v>#DIV/0!</v>
      </c>
      <c r="X28" s="136" t="e">
        <f t="shared" si="6"/>
        <v>#DIV/0!</v>
      </c>
      <c r="Y28" s="137" t="e">
        <f>O28*$W$18+P28*$W$18*$W$8+Q28*$W$18*$V$8+R28*$W$18*$U$8</f>
        <v>#DIV/0!</v>
      </c>
      <c r="Z28" s="124" t="e">
        <f t="shared" si="7"/>
        <v>#DIV/0!</v>
      </c>
      <c r="AA28" s="125" t="e">
        <f t="shared" si="8"/>
        <v>#DIV/0!</v>
      </c>
      <c r="AB28" s="81"/>
      <c r="AC28" s="81"/>
      <c r="AD28" s="81"/>
      <c r="AE28" s="81"/>
      <c r="AF28" s="81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</row>
    <row r="29" spans="1:56" ht="19.5" customHeight="1" thickBot="1" x14ac:dyDescent="0.25">
      <c r="A29" s="359"/>
      <c r="B29" s="80"/>
      <c r="C29" s="169" t="s">
        <v>20</v>
      </c>
      <c r="D29" s="138">
        <f>STEUERUNG!V15</f>
        <v>0</v>
      </c>
      <c r="E29" s="139">
        <f>STEUERUNG!R21</f>
        <v>0</v>
      </c>
      <c r="F29" s="139">
        <f>STEUERUNG!T21</f>
        <v>0</v>
      </c>
      <c r="G29" s="140">
        <f>STEUERUNG!V21</f>
        <v>0</v>
      </c>
      <c r="H29" s="182">
        <f>STEUERUNG!X21</f>
        <v>0</v>
      </c>
      <c r="I29" s="141">
        <f>STEUERUNG!Z21</f>
        <v>0</v>
      </c>
      <c r="J29" s="203" t="e">
        <f>ROUND(I29/D29,0)</f>
        <v>#DIV/0!</v>
      </c>
      <c r="K29" s="185">
        <f>I29*$X$18</f>
        <v>0</v>
      </c>
      <c r="L29" s="173">
        <f>STEUERUNG!T9</f>
        <v>280</v>
      </c>
      <c r="M29" s="177">
        <f t="shared" si="9"/>
        <v>295</v>
      </c>
      <c r="N29" s="177">
        <f t="shared" si="9"/>
        <v>310</v>
      </c>
      <c r="O29" s="142" t="e">
        <f>IF(J29&gt;L29,D29*L29,I29)</f>
        <v>#DIV/0!</v>
      </c>
      <c r="P29" s="143" t="e">
        <f t="shared" si="2"/>
        <v>#DIV/0!</v>
      </c>
      <c r="Q29" s="143" t="e">
        <f t="shared" si="3"/>
        <v>#DIV/0!</v>
      </c>
      <c r="R29" s="143" t="e">
        <f t="shared" si="4"/>
        <v>#DIV/0!</v>
      </c>
      <c r="S29" s="132" t="e">
        <f t="shared" si="5"/>
        <v>#DIV/0!</v>
      </c>
      <c r="T29" s="144" t="e">
        <f>ROUND(O29*$X$18*$T$25,2)</f>
        <v>#DIV/0!</v>
      </c>
      <c r="U29" s="145" t="e">
        <f>ROUND(P29*$X$18*$U$25,2)</f>
        <v>#DIV/0!</v>
      </c>
      <c r="V29" s="145" t="e">
        <f>ROUND(Q29*$X$18*$V$25,2)</f>
        <v>#DIV/0!</v>
      </c>
      <c r="W29" s="146" t="e">
        <f>ROUND(R29*$X$18*$W$25,2)</f>
        <v>#DIV/0!</v>
      </c>
      <c r="X29" s="147" t="e">
        <f t="shared" si="6"/>
        <v>#DIV/0!</v>
      </c>
      <c r="Y29" s="148" t="e">
        <f>O29*$X$18+P29*$X$18*$W$8+Q29*$X$18*$V$8+R29*$X$18*$U$8</f>
        <v>#DIV/0!</v>
      </c>
      <c r="Z29" s="149" t="e">
        <f t="shared" si="7"/>
        <v>#DIV/0!</v>
      </c>
      <c r="AA29" s="150" t="e">
        <f t="shared" si="8"/>
        <v>#DIV/0!</v>
      </c>
      <c r="AB29" s="81"/>
      <c r="AC29" s="81"/>
      <c r="AD29" s="81"/>
      <c r="AE29" s="81"/>
      <c r="AF29" s="81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</row>
    <row r="30" spans="1:56" ht="19.5" customHeight="1" thickBot="1" x14ac:dyDescent="0.25">
      <c r="A30" s="359"/>
      <c r="B30" s="80"/>
      <c r="C30" s="170" t="s">
        <v>21</v>
      </c>
      <c r="D30" s="151">
        <f>STEUERUNG!X14</f>
        <v>0</v>
      </c>
      <c r="E30" s="152">
        <f>STEUERUNG!R22</f>
        <v>0</v>
      </c>
      <c r="F30" s="152">
        <f>STEUERUNG!T22</f>
        <v>0</v>
      </c>
      <c r="G30" s="153">
        <f>STEUERUNG!V22</f>
        <v>0</v>
      </c>
      <c r="H30" s="183">
        <f>STEUERUNG!X22</f>
        <v>0</v>
      </c>
      <c r="I30" s="189">
        <f>STEUERUNG!Z22</f>
        <v>0</v>
      </c>
      <c r="J30" s="204" t="e">
        <f>ROUND(I30/D30,0)</f>
        <v>#DIV/0!</v>
      </c>
      <c r="K30" s="186">
        <f>I30*$Y$18</f>
        <v>0</v>
      </c>
      <c r="L30" s="173">
        <f>STEUERUNG!T10</f>
        <v>280</v>
      </c>
      <c r="M30" s="177">
        <f t="shared" si="9"/>
        <v>295</v>
      </c>
      <c r="N30" s="177">
        <f t="shared" si="9"/>
        <v>310</v>
      </c>
      <c r="O30" s="130" t="e">
        <f>IF(J30&gt;L30,D30*L30,I30)</f>
        <v>#DIV/0!</v>
      </c>
      <c r="P30" s="131" t="e">
        <f t="shared" si="2"/>
        <v>#DIV/0!</v>
      </c>
      <c r="Q30" s="131" t="e">
        <f t="shared" si="3"/>
        <v>#DIV/0!</v>
      </c>
      <c r="R30" s="131" t="e">
        <f t="shared" si="4"/>
        <v>#DIV/0!</v>
      </c>
      <c r="S30" s="132" t="e">
        <f t="shared" si="5"/>
        <v>#DIV/0!</v>
      </c>
      <c r="T30" s="133" t="e">
        <f>ROUND(O30*$Y$18*$T$25,2)</f>
        <v>#DIV/0!</v>
      </c>
      <c r="U30" s="134" t="e">
        <f>ROUND(P30*$Y$18*$U$25,2)</f>
        <v>#DIV/0!</v>
      </c>
      <c r="V30" s="134" t="e">
        <f>ROUND(Q30*$Y$18*$V$25,2)</f>
        <v>#DIV/0!</v>
      </c>
      <c r="W30" s="135" t="e">
        <f>ROUND(R30*$Y$18*$W$25,2)</f>
        <v>#DIV/0!</v>
      </c>
      <c r="X30" s="136" t="e">
        <f t="shared" si="6"/>
        <v>#DIV/0!</v>
      </c>
      <c r="Y30" s="137" t="e">
        <f>O30*$Y$18+P30*$Y$18*$W$8+Q30*$Y$18*$V$8+R30*$Y$18*$U$8</f>
        <v>#DIV/0!</v>
      </c>
      <c r="Z30" s="124" t="e">
        <f t="shared" si="7"/>
        <v>#DIV/0!</v>
      </c>
      <c r="AA30" s="125" t="e">
        <f t="shared" si="8"/>
        <v>#DIV/0!</v>
      </c>
      <c r="AB30" s="81"/>
      <c r="AC30" s="81"/>
      <c r="AD30" s="81"/>
      <c r="AE30" s="81"/>
      <c r="AF30" s="81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</row>
    <row r="31" spans="1:56" ht="15" x14ac:dyDescent="0.2">
      <c r="A31" s="46"/>
      <c r="B31" s="46"/>
      <c r="C31" s="46"/>
      <c r="D31" s="47"/>
      <c r="E31" s="48"/>
      <c r="F31" s="48"/>
      <c r="G31" s="48"/>
      <c r="H31" s="49"/>
      <c r="I31" s="49"/>
      <c r="J31" s="79"/>
      <c r="K31" s="79"/>
      <c r="L31" s="79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</row>
    <row r="32" spans="1:56" x14ac:dyDescent="0.2">
      <c r="A32" s="46"/>
      <c r="B32" s="46"/>
      <c r="C32" s="46"/>
      <c r="D32" s="47"/>
      <c r="E32" s="48"/>
      <c r="F32" s="48"/>
      <c r="G32" s="48"/>
      <c r="H32" s="49"/>
      <c r="I32" s="49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</row>
    <row r="33" spans="1:56" x14ac:dyDescent="0.2">
      <c r="A33" s="46"/>
      <c r="B33" s="46"/>
      <c r="C33" s="46"/>
      <c r="D33" s="47"/>
      <c r="E33" s="48"/>
      <c r="F33" s="48"/>
      <c r="G33" s="48"/>
      <c r="H33" s="49"/>
      <c r="I33" s="49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</row>
    <row r="34" spans="1:56" x14ac:dyDescent="0.2">
      <c r="A34" s="46"/>
      <c r="B34" s="46"/>
      <c r="C34" s="46"/>
      <c r="D34" s="47"/>
      <c r="E34" s="48"/>
      <c r="F34" s="48"/>
      <c r="G34" s="48"/>
      <c r="H34" s="49"/>
      <c r="I34" s="49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</row>
    <row r="35" spans="1:56" x14ac:dyDescent="0.2">
      <c r="A35" s="46"/>
      <c r="B35" s="46"/>
      <c r="C35" s="46"/>
      <c r="D35" s="47"/>
      <c r="E35" s="48"/>
      <c r="F35" s="48"/>
      <c r="G35" s="48"/>
      <c r="H35" s="49"/>
      <c r="I35" s="49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</row>
    <row r="36" spans="1:56" x14ac:dyDescent="0.2">
      <c r="A36" s="46"/>
      <c r="B36" s="46"/>
      <c r="C36" s="46"/>
      <c r="D36" s="47"/>
      <c r="E36" s="48"/>
      <c r="F36" s="48"/>
      <c r="G36" s="48"/>
      <c r="H36" s="49"/>
      <c r="I36" s="49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</row>
    <row r="37" spans="1:56" x14ac:dyDescent="0.2">
      <c r="A37" s="46"/>
      <c r="B37" s="46"/>
      <c r="C37" s="46"/>
      <c r="D37" s="47"/>
      <c r="E37" s="48"/>
      <c r="F37" s="48"/>
      <c r="G37" s="48"/>
      <c r="H37" s="49"/>
      <c r="I37" s="49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</row>
    <row r="38" spans="1:56" x14ac:dyDescent="0.2">
      <c r="A38" s="46"/>
      <c r="B38" s="46"/>
      <c r="C38" s="46"/>
      <c r="D38" s="47"/>
      <c r="E38" s="48"/>
      <c r="F38" s="48"/>
      <c r="G38" s="48"/>
      <c r="H38" s="49"/>
      <c r="I38" s="49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</row>
  </sheetData>
  <mergeCells count="17">
    <mergeCell ref="S16:T16"/>
    <mergeCell ref="N18:O18"/>
    <mergeCell ref="S18:T18"/>
    <mergeCell ref="A6:A13"/>
    <mergeCell ref="A23:A30"/>
    <mergeCell ref="N16:O16"/>
    <mergeCell ref="A1:AF1"/>
    <mergeCell ref="X7:AA7"/>
    <mergeCell ref="T6:AA6"/>
    <mergeCell ref="O7:R7"/>
    <mergeCell ref="L7:N7"/>
    <mergeCell ref="D7:K7"/>
    <mergeCell ref="X24:AA24"/>
    <mergeCell ref="T23:AA23"/>
    <mergeCell ref="O24:R24"/>
    <mergeCell ref="L24:N24"/>
    <mergeCell ref="D24:K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HVM-RECHNER_2026</vt:lpstr>
      <vt:lpstr>STEUERUNG</vt:lpstr>
      <vt:lpstr>BERECHNUNG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Strehblow</dc:creator>
  <cp:lastModifiedBy>Alexander Strehblow</cp:lastModifiedBy>
  <dcterms:created xsi:type="dcterms:W3CDTF">2015-06-05T18:19:34Z</dcterms:created>
  <dcterms:modified xsi:type="dcterms:W3CDTF">2025-12-17T11:40:35Z</dcterms:modified>
</cp:coreProperties>
</file>